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6540" windowWidth="14400" windowHeight="6560" tabRatio="782" activeTab="0"/>
  </bookViews>
  <sheets>
    <sheet name="Input" sheetId="1" r:id="rId1"/>
    <sheet name="Finals" sheetId="2" r:id="rId2"/>
    <sheet name="Endurance" sheetId="3" r:id="rId3"/>
    <sheet name="Team-Relay" sheetId="4" r:id="rId4"/>
    <sheet name="Aussie-Round" sheetId="5" r:id="rId5"/>
    <sheet name="Super-Catch" sheetId="6" r:id="rId6"/>
    <sheet name="Trick-Doubling" sheetId="7" r:id="rId7"/>
    <sheet name="CALC" sheetId="8" state="hidden" r:id="rId8"/>
    <sheet name="Event(Endurance)" sheetId="9" r:id="rId9"/>
    <sheet name="Event(Team-Relay)" sheetId="10" r:id="rId10"/>
    <sheet name="Event(Aussie-Round)" sheetId="11" r:id="rId11"/>
    <sheet name="Event(Super-Catch)" sheetId="12" r:id="rId12"/>
    <sheet name="Event(Trick-Doubling)" sheetId="13" r:id="rId13"/>
  </sheets>
  <externalReferences>
    <externalReference r:id="rId16"/>
  </externalReferences>
  <definedNames>
    <definedName name="_xlnm.Print_Titles" localSheetId="1">'Finals'!$A:$F,'Finals'!$1:$2</definedName>
  </definedNames>
  <calcPr fullCalcOnLoad="1"/>
</workbook>
</file>

<file path=xl/sharedStrings.xml><?xml version="1.0" encoding="utf-8"?>
<sst xmlns="http://schemas.openxmlformats.org/spreadsheetml/2006/main" count="784" uniqueCount="58">
  <si>
    <t>Participant</t>
  </si>
  <si>
    <t>Start-Nbr.</t>
  </si>
  <si>
    <t>Score</t>
  </si>
  <si>
    <t>Placing</t>
  </si>
  <si>
    <t>Points</t>
  </si>
  <si>
    <t>F-PL</t>
  </si>
  <si>
    <t>Rank</t>
  </si>
  <si>
    <t>NA</t>
  </si>
  <si>
    <t>CA</t>
  </si>
  <si>
    <t>Start</t>
  </si>
  <si>
    <t>TOTAL</t>
  </si>
  <si>
    <t>Nbr.</t>
  </si>
  <si>
    <t>Participants</t>
  </si>
  <si>
    <t>Super-Catch</t>
  </si>
  <si>
    <t>Team-Relay</t>
  </si>
  <si>
    <t>Trick-Doubling</t>
  </si>
  <si>
    <t>Endurance</t>
  </si>
  <si>
    <t>Aussie-Round</t>
  </si>
  <si>
    <t>Catches</t>
  </si>
  <si>
    <t>dependent</t>
  </si>
  <si>
    <t>FRA</t>
  </si>
  <si>
    <t>Teams</t>
  </si>
  <si>
    <t>BRA</t>
  </si>
  <si>
    <t>USA</t>
  </si>
  <si>
    <t>IND</t>
  </si>
  <si>
    <t>INT</t>
  </si>
  <si>
    <t>I-Teams</t>
  </si>
  <si>
    <t>Boomergang</t>
  </si>
  <si>
    <t>DEU</t>
  </si>
  <si>
    <t>USA Kids</t>
  </si>
  <si>
    <t>Team</t>
  </si>
  <si>
    <t>Teamname</t>
  </si>
  <si>
    <t>Result</t>
  </si>
  <si>
    <t>Coulommier</t>
  </si>
  <si>
    <t>Abondance</t>
  </si>
  <si>
    <t>Gruyere</t>
  </si>
  <si>
    <t>Wind Benders</t>
  </si>
  <si>
    <t>Chevre</t>
  </si>
  <si>
    <t>Brie</t>
  </si>
  <si>
    <t>Emmental</t>
  </si>
  <si>
    <t>Maroille</t>
  </si>
  <si>
    <t>Beaufort</t>
  </si>
  <si>
    <t>Cantal</t>
  </si>
  <si>
    <t>Bleu</t>
  </si>
  <si>
    <t>Comté</t>
  </si>
  <si>
    <t>Gouda</t>
  </si>
  <si>
    <t>Dummy</t>
  </si>
  <si>
    <t>X bones</t>
  </si>
  <si>
    <t>Burning men</t>
  </si>
  <si>
    <t>Œil du taureau</t>
  </si>
  <si>
    <t>BRrangs</t>
  </si>
  <si>
    <t>Boomy's</t>
  </si>
  <si>
    <t>Radline</t>
  </si>
  <si>
    <t>Indo</t>
  </si>
  <si>
    <t>Vetus fabulae</t>
  </si>
  <si>
    <t>Vintage rad</t>
  </si>
  <si>
    <t>Rad hot chili peppers</t>
  </si>
  <si>
    <t>Half blood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</si>
</sst>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00%"/>
    <numFmt numFmtId="189" formatCode="dd/mmm/yyyy"/>
    <numFmt numFmtId="190" formatCode="&quot;\&quot;#,##0;[Red]&quot;\&quot;\-#,##0"/>
    <numFmt numFmtId="191" formatCode="&quot;\&quot;#,##0.00;[Red]&quot;\&quot;\-#,##0.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24"/>
      <color indexed="8"/>
      <name val="Brush Script MT"/>
      <family val="0"/>
    </font>
    <font>
      <i/>
      <sz val="24"/>
      <color indexed="27"/>
      <name val="Brush Script MT"/>
      <family val="0"/>
    </font>
    <font>
      <b/>
      <i/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64" applyFont="1" applyAlignment="1">
      <alignment vertical="center"/>
      <protection/>
    </xf>
    <xf numFmtId="0" fontId="0" fillId="0" borderId="0" xfId="64" applyAlignment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52">
      <alignment vertical="center"/>
      <protection/>
    </xf>
    <xf numFmtId="0" fontId="7" fillId="0" borderId="0" xfId="52" applyAlignment="1">
      <alignment horizontal="center"/>
      <protection/>
    </xf>
    <xf numFmtId="0" fontId="2" fillId="0" borderId="0" xfId="0" applyFont="1" applyAlignment="1">
      <alignment/>
    </xf>
    <xf numFmtId="0" fontId="6" fillId="34" borderId="11" xfId="0" applyFont="1" applyFill="1" applyBorder="1" applyAlignment="1" applyProtection="1">
      <alignment/>
      <protection locked="0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標準_B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28575</xdr:rowOff>
    </xdr:from>
    <xdr:to>
      <xdr:col>8</xdr:col>
      <xdr:colOff>600075</xdr:colOff>
      <xdr:row>0</xdr:row>
      <xdr:rowOff>476250</xdr:rowOff>
    </xdr:to>
    <xdr:sp>
      <xdr:nvSpPr>
        <xdr:cNvPr id="1" name="Text 7"/>
        <xdr:cNvSpPr txBox="1">
          <a:spLocks noChangeArrowheads="1"/>
        </xdr:cNvSpPr>
      </xdr:nvSpPr>
      <xdr:spPr>
        <a:xfrm>
          <a:off x="1085850" y="28575"/>
          <a:ext cx="5876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82296" rIns="64008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Many Happy Returns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19050</xdr:rowOff>
    </xdr:from>
    <xdr:to>
      <xdr:col>1</xdr:col>
      <xdr:colOff>581025</xdr:colOff>
      <xdr:row>0</xdr:row>
      <xdr:rowOff>495300</xdr:rowOff>
    </xdr:to>
    <xdr:grpSp>
      <xdr:nvGrpSpPr>
        <xdr:cNvPr id="2" name="Group 2"/>
        <xdr:cNvGrpSpPr>
          <a:grpSpLocks/>
        </xdr:cNvGrpSpPr>
      </xdr:nvGrpSpPr>
      <xdr:grpSpPr>
        <a:xfrm>
          <a:off x="9525" y="19050"/>
          <a:ext cx="1028700" cy="476250"/>
          <a:chOff x="-2471" y="-1667"/>
          <a:chExt cx="12519" cy="21216"/>
        </a:xfrm>
        <a:solidFill>
          <a:srgbClr val="FFFFFF"/>
        </a:solidFill>
      </xdr:grpSpPr>
      <xdr:sp macro="[1]!ControlPanel">
        <xdr:nvSpPr>
          <xdr:cNvPr id="4" name="Text 3"/>
          <xdr:cNvSpPr txBox="1">
            <a:spLocks noChangeArrowheads="1"/>
          </xdr:cNvSpPr>
        </xdr:nvSpPr>
        <xdr:spPr>
          <a:xfrm>
            <a:off x="2862" y="1160"/>
            <a:ext cx="6741" cy="16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(Ctrl+B)</a:t>
            </a:r>
          </a:p>
        </xdr:txBody>
      </xdr:sp>
      <xdr:pic macro="[1]!ControlPanel">
        <xdr:nvPicPr>
          <xdr:cNvPr id="5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2002" y="-421"/>
            <a:ext cx="5968" cy="17471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C0C0C0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600075</xdr:colOff>
      <xdr:row>0</xdr:row>
      <xdr:rowOff>19050</xdr:rowOff>
    </xdr:from>
    <xdr:to>
      <xdr:col>7</xdr:col>
      <xdr:colOff>238125</xdr:colOff>
      <xdr:row>0</xdr:row>
      <xdr:rowOff>457200</xdr:rowOff>
    </xdr:to>
    <xdr:sp>
      <xdr:nvSpPr>
        <xdr:cNvPr id="6" name="Text 5"/>
        <xdr:cNvSpPr txBox="1">
          <a:spLocks noChangeArrowheads="1"/>
        </xdr:cNvSpPr>
      </xdr:nvSpPr>
      <xdr:spPr>
        <a:xfrm>
          <a:off x="1057275" y="19050"/>
          <a:ext cx="4781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82296" rIns="64008" bIns="0"/>
        <a:p>
          <a:pPr algn="ctr">
            <a:defRPr/>
          </a:pPr>
          <a:r>
            <a:rPr lang="en-US" cap="none" sz="2400" b="0" i="1" u="none" baseline="0">
              <a:solidFill>
                <a:srgbClr val="CCFFFF"/>
              </a:solidFill>
            </a:rPr>
            <a:t>Many Happy Returns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inals"/>
      <sheetName val="D1"/>
      <sheetName val="CALC"/>
      <sheetName val="Setup"/>
      <sheetName val="Helps"/>
      <sheetName val="Module1"/>
      <sheetName val="Module2"/>
      <sheetName val="Module3"/>
      <sheetName val="Module4"/>
      <sheetName val="CP_Box"/>
      <sheetName val="REG_Box"/>
      <sheetName val="TD_Box"/>
      <sheetName val="DD_Box"/>
      <sheetName val="IN_Box"/>
      <sheetName val="OUT_Box"/>
      <sheetName val="SET_Box"/>
      <sheetName val="TIE_Box"/>
      <sheetName val="BTA"/>
    </sheetNames>
    <definedNames>
      <definedName name="ControlPanel"/>
      <definedName name="Go_Inp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0" zoomScaleNormal="90" zoomScalePageLayoutView="0" workbookViewId="0" topLeftCell="A1">
      <selection activeCell="E2" sqref="E2:N2"/>
    </sheetView>
  </sheetViews>
  <sheetFormatPr defaultColWidth="11.421875" defaultRowHeight="12.75"/>
  <cols>
    <col min="1" max="1" width="6.8515625" style="0" customWidth="1"/>
    <col min="2" max="2" width="23.140625" style="0" customWidth="1"/>
    <col min="3" max="3" width="8.57421875" style="0" customWidth="1"/>
    <col min="4" max="4" width="11.140625" style="0" customWidth="1"/>
  </cols>
  <sheetData>
    <row r="1" spans="1:15" ht="3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4" ht="22.5">
      <c r="A2" s="20" t="s">
        <v>1</v>
      </c>
      <c r="B2" s="21" t="s">
        <v>12</v>
      </c>
      <c r="C2" s="20" t="s">
        <v>7</v>
      </c>
      <c r="D2" s="20" t="s">
        <v>8</v>
      </c>
      <c r="E2" s="22" t="s">
        <v>16</v>
      </c>
      <c r="F2" s="22" t="s">
        <v>14</v>
      </c>
      <c r="G2" s="22" t="s">
        <v>17</v>
      </c>
      <c r="H2" s="22" t="s">
        <v>13</v>
      </c>
      <c r="I2" s="22" t="s">
        <v>15</v>
      </c>
      <c r="J2" s="22"/>
      <c r="M2" s="22"/>
      <c r="N2" s="22"/>
    </row>
    <row r="3" spans="1:9" ht="13.5">
      <c r="A3" s="28">
        <v>1</v>
      </c>
      <c r="B3" s="30" t="s">
        <v>47</v>
      </c>
      <c r="C3" s="27" t="s">
        <v>28</v>
      </c>
      <c r="D3" s="27" t="s">
        <v>21</v>
      </c>
      <c r="E3">
        <f>9+6+4+6+3</f>
        <v>28</v>
      </c>
      <c r="F3">
        <f>196.5+0+0+0</f>
        <v>196.5</v>
      </c>
      <c r="G3">
        <f>66+66+66+55</f>
        <v>253</v>
      </c>
      <c r="H3">
        <f>7+4+5+5</f>
        <v>21</v>
      </c>
      <c r="I3">
        <f>31+22+74+72</f>
        <v>199</v>
      </c>
    </row>
    <row r="4" spans="1:9" ht="13.5">
      <c r="A4" s="28">
        <v>2</v>
      </c>
      <c r="B4" s="30" t="s">
        <v>48</v>
      </c>
      <c r="C4" s="27" t="s">
        <v>20</v>
      </c>
      <c r="D4" s="27" t="s">
        <v>21</v>
      </c>
      <c r="E4">
        <f>9+7+6+9+5</f>
        <v>36</v>
      </c>
      <c r="F4">
        <f>170.9+0+0+0</f>
        <v>170.9</v>
      </c>
      <c r="G4">
        <f>50+75+64+82</f>
        <v>271</v>
      </c>
      <c r="H4">
        <f>11+13+12+9</f>
        <v>45</v>
      </c>
      <c r="I4">
        <f>63+66+83+86</f>
        <v>298</v>
      </c>
    </row>
    <row r="5" spans="1:9" ht="13.5">
      <c r="A5" s="28">
        <v>3</v>
      </c>
      <c r="B5" s="30" t="s">
        <v>49</v>
      </c>
      <c r="C5" s="27" t="s">
        <v>20</v>
      </c>
      <c r="D5" s="27" t="s">
        <v>21</v>
      </c>
      <c r="E5">
        <f>3+3+6+6+1</f>
        <v>19</v>
      </c>
      <c r="F5">
        <f>201.38+0+0+0</f>
        <v>201.38</v>
      </c>
      <c r="G5">
        <f>65+57+47+59</f>
        <v>228</v>
      </c>
      <c r="H5">
        <f>2+9+7+10</f>
        <v>28</v>
      </c>
      <c r="I5">
        <f>51+59+37+36</f>
        <v>183</v>
      </c>
    </row>
    <row r="6" spans="1:9" ht="13.5">
      <c r="A6" s="28">
        <v>4</v>
      </c>
      <c r="B6" s="30" t="s">
        <v>50</v>
      </c>
      <c r="C6" s="27" t="s">
        <v>22</v>
      </c>
      <c r="D6" s="27" t="s">
        <v>21</v>
      </c>
      <c r="E6">
        <f>9+9+5+8+5</f>
        <v>36</v>
      </c>
      <c r="F6">
        <f>171+0+0+0</f>
        <v>171</v>
      </c>
      <c r="G6">
        <f>84+72+36+60</f>
        <v>252</v>
      </c>
      <c r="H6">
        <f>15+14+10+11</f>
        <v>50</v>
      </c>
      <c r="I6">
        <f>94+49+82+113</f>
        <v>338</v>
      </c>
    </row>
    <row r="7" spans="1:9" ht="13.5">
      <c r="A7" s="28">
        <v>5</v>
      </c>
      <c r="B7" s="30" t="s">
        <v>51</v>
      </c>
      <c r="C7" s="27" t="s">
        <v>20</v>
      </c>
      <c r="D7" s="27" t="s">
        <v>21</v>
      </c>
      <c r="E7">
        <f>8+1+7+1+5</f>
        <v>22</v>
      </c>
      <c r="F7" s="15">
        <v>345</v>
      </c>
      <c r="G7">
        <f>34+56+32+41</f>
        <v>163</v>
      </c>
      <c r="H7">
        <f>3+7+8+11</f>
        <v>29</v>
      </c>
      <c r="I7">
        <f>25+30+23+84</f>
        <v>162</v>
      </c>
    </row>
    <row r="8" spans="1:9" ht="13.5">
      <c r="A8" s="28">
        <v>6</v>
      </c>
      <c r="B8" s="30" t="s">
        <v>52</v>
      </c>
      <c r="C8" s="27" t="s">
        <v>23</v>
      </c>
      <c r="D8" s="27" t="s">
        <v>21</v>
      </c>
      <c r="E8">
        <f>8+10+4+8+4</f>
        <v>34</v>
      </c>
      <c r="F8">
        <f>153.77+0+0+0</f>
        <v>153.77</v>
      </c>
      <c r="G8">
        <f>73+85+81+69</f>
        <v>308</v>
      </c>
      <c r="H8">
        <f>13+16+11+12</f>
        <v>52</v>
      </c>
      <c r="I8">
        <f>75+72+160+81</f>
        <v>388</v>
      </c>
    </row>
    <row r="9" spans="1:9" ht="13.5">
      <c r="A9" s="28">
        <v>7</v>
      </c>
      <c r="B9" s="30" t="s">
        <v>53</v>
      </c>
      <c r="C9" s="27" t="s">
        <v>24</v>
      </c>
      <c r="D9" s="27" t="s">
        <v>21</v>
      </c>
      <c r="E9">
        <f>4+7+2+7+3</f>
        <v>23</v>
      </c>
      <c r="F9">
        <f>206.44+0+0+0</f>
        <v>206.44</v>
      </c>
      <c r="G9">
        <f>34+57+51+52</f>
        <v>194</v>
      </c>
      <c r="H9">
        <f>6+3+14+12</f>
        <v>35</v>
      </c>
      <c r="I9">
        <f>65+80+71+71</f>
        <v>287</v>
      </c>
    </row>
    <row r="10" spans="1:9" ht="13.5">
      <c r="A10" s="28">
        <v>8</v>
      </c>
      <c r="B10" s="30" t="s">
        <v>27</v>
      </c>
      <c r="C10" s="27" t="s">
        <v>25</v>
      </c>
      <c r="D10" s="27" t="s">
        <v>26</v>
      </c>
      <c r="E10">
        <f>8+9+9+5+6</f>
        <v>37</v>
      </c>
      <c r="F10">
        <f>198.75+0+0+0</f>
        <v>198.75</v>
      </c>
      <c r="G10">
        <f>68+70+74+85</f>
        <v>297</v>
      </c>
      <c r="H10">
        <f>13+15+15+20</f>
        <v>63</v>
      </c>
      <c r="I10">
        <f>94+93+94+84</f>
        <v>365</v>
      </c>
    </row>
    <row r="11" spans="1:9" ht="13.5">
      <c r="A11" s="28">
        <v>9</v>
      </c>
      <c r="B11" s="30" t="s">
        <v>54</v>
      </c>
      <c r="C11" s="27" t="s">
        <v>25</v>
      </c>
      <c r="D11" s="27" t="s">
        <v>26</v>
      </c>
      <c r="E11">
        <f>9+6+6+6+4</f>
        <v>31</v>
      </c>
      <c r="F11">
        <f>227.55+0+0+0</f>
        <v>227.55</v>
      </c>
      <c r="G11">
        <f>69+70+44+42</f>
        <v>225</v>
      </c>
      <c r="H11">
        <f>9+8+8+9</f>
        <v>34</v>
      </c>
      <c r="I11">
        <f>92+51+26+66</f>
        <v>235</v>
      </c>
    </row>
    <row r="12" spans="1:9" ht="13.5">
      <c r="A12" s="28">
        <v>10</v>
      </c>
      <c r="B12" s="30" t="s">
        <v>55</v>
      </c>
      <c r="C12" s="27" t="s">
        <v>23</v>
      </c>
      <c r="D12" s="27" t="s">
        <v>21</v>
      </c>
      <c r="E12">
        <f>7+8+8+8+5</f>
        <v>36</v>
      </c>
      <c r="F12">
        <f>175.26+0+0+0</f>
        <v>175.26</v>
      </c>
      <c r="G12">
        <f>68+58+63+73</f>
        <v>262</v>
      </c>
      <c r="H12">
        <f>7+14+11+11</f>
        <v>43</v>
      </c>
      <c r="I12">
        <f>48+55+55+53</f>
        <v>211</v>
      </c>
    </row>
    <row r="13" spans="1:9" ht="13.5">
      <c r="A13" s="28">
        <v>11</v>
      </c>
      <c r="B13" s="30" t="s">
        <v>56</v>
      </c>
      <c r="C13" s="27" t="s">
        <v>28</v>
      </c>
      <c r="D13" s="27" t="s">
        <v>21</v>
      </c>
      <c r="E13">
        <f>8+3+3+5+3</f>
        <v>22</v>
      </c>
      <c r="F13">
        <f>236.43+0+0+0</f>
        <v>236.43</v>
      </c>
      <c r="G13">
        <f>42+46+48+38</f>
        <v>174</v>
      </c>
      <c r="H13">
        <f>5+10+7+9</f>
        <v>31</v>
      </c>
      <c r="I13">
        <f>42+32+48+80</f>
        <v>202</v>
      </c>
    </row>
    <row r="14" spans="1:9" ht="13.5">
      <c r="A14" s="28">
        <v>12</v>
      </c>
      <c r="B14" s="30" t="s">
        <v>57</v>
      </c>
      <c r="C14" s="27" t="s">
        <v>20</v>
      </c>
      <c r="D14" s="27" t="s">
        <v>21</v>
      </c>
      <c r="E14">
        <f>7+7+2+5+3</f>
        <v>24</v>
      </c>
      <c r="F14">
        <f>161.61+0+0+0</f>
        <v>161.61</v>
      </c>
      <c r="G14">
        <f>79+65+56+43</f>
        <v>243</v>
      </c>
      <c r="H14">
        <f>13+14+12+9</f>
        <v>48</v>
      </c>
      <c r="I14">
        <f>71+47+68+60</f>
        <v>246</v>
      </c>
    </row>
    <row r="15" spans="1:9" ht="13.5">
      <c r="A15" s="28">
        <v>13</v>
      </c>
      <c r="B15" s="30" t="s">
        <v>36</v>
      </c>
      <c r="C15" s="27" t="s">
        <v>23</v>
      </c>
      <c r="D15" s="27" t="s">
        <v>21</v>
      </c>
      <c r="E15">
        <f>3+0+3+0+1</f>
        <v>7</v>
      </c>
      <c r="F15" s="15">
        <v>343</v>
      </c>
      <c r="G15">
        <f>18+18+50+18</f>
        <v>104</v>
      </c>
      <c r="H15">
        <f>4+1+0+2</f>
        <v>7</v>
      </c>
      <c r="I15">
        <f>36+19+7+38</f>
        <v>100</v>
      </c>
    </row>
    <row r="16" spans="1:2" ht="12">
      <c r="A16" s="8"/>
      <c r="B16" s="26"/>
    </row>
    <row r="17" spans="1:2" ht="12">
      <c r="A17" s="25"/>
      <c r="B17" s="26"/>
    </row>
    <row r="18" spans="1:2" ht="12">
      <c r="A18" s="25"/>
      <c r="B18" s="26"/>
    </row>
    <row r="19" spans="1:2" ht="12">
      <c r="A19" s="25"/>
      <c r="B19" s="26"/>
    </row>
    <row r="20" ht="12">
      <c r="L20" s="24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3" max="3" width="11.57421875" style="33" customWidth="1"/>
  </cols>
  <sheetData>
    <row r="1" spans="1:3" ht="12.75">
      <c r="A1" s="29" t="s">
        <v>30</v>
      </c>
      <c r="B1" s="29" t="s">
        <v>31</v>
      </c>
      <c r="C1" s="31" t="s">
        <v>32</v>
      </c>
    </row>
    <row r="2" spans="1:3" ht="12">
      <c r="A2" t="s">
        <v>37</v>
      </c>
      <c r="B2" t="s">
        <v>52</v>
      </c>
      <c r="C2" s="32">
        <v>153.77</v>
      </c>
    </row>
    <row r="3" spans="1:3" ht="12">
      <c r="A3" t="s">
        <v>37</v>
      </c>
      <c r="B3" t="s">
        <v>52</v>
      </c>
      <c r="C3" s="33">
        <v>0</v>
      </c>
    </row>
    <row r="4" spans="1:3" ht="12">
      <c r="A4" t="s">
        <v>37</v>
      </c>
      <c r="B4" t="s">
        <v>52</v>
      </c>
      <c r="C4" s="33">
        <v>0</v>
      </c>
    </row>
    <row r="5" spans="1:3" ht="12">
      <c r="A5" t="s">
        <v>37</v>
      </c>
      <c r="B5" t="s">
        <v>52</v>
      </c>
      <c r="C5" s="33">
        <v>0</v>
      </c>
    </row>
    <row r="6" spans="1:3" ht="12">
      <c r="A6" t="s">
        <v>38</v>
      </c>
      <c r="B6" t="s">
        <v>49</v>
      </c>
      <c r="C6" s="32">
        <v>201.38</v>
      </c>
    </row>
    <row r="7" spans="1:3" ht="12">
      <c r="A7" t="s">
        <v>38</v>
      </c>
      <c r="B7" t="s">
        <v>49</v>
      </c>
      <c r="C7" s="33">
        <v>0</v>
      </c>
    </row>
    <row r="8" spans="1:3" ht="12">
      <c r="A8" t="s">
        <v>38</v>
      </c>
      <c r="B8" t="s">
        <v>49</v>
      </c>
      <c r="C8" s="33">
        <v>0</v>
      </c>
    </row>
    <row r="9" spans="1:3" ht="12">
      <c r="A9" t="s">
        <v>38</v>
      </c>
      <c r="B9" t="s">
        <v>49</v>
      </c>
      <c r="C9" s="33">
        <v>0</v>
      </c>
    </row>
    <row r="10" spans="1:3" ht="12">
      <c r="A10" t="s">
        <v>45</v>
      </c>
      <c r="B10" t="s">
        <v>55</v>
      </c>
      <c r="C10" s="32">
        <v>175.26</v>
      </c>
    </row>
    <row r="11" spans="1:3" ht="12">
      <c r="A11" t="s">
        <v>45</v>
      </c>
      <c r="B11" t="s">
        <v>55</v>
      </c>
      <c r="C11" s="33">
        <v>0</v>
      </c>
    </row>
    <row r="12" spans="1:3" ht="12">
      <c r="A12" t="s">
        <v>45</v>
      </c>
      <c r="B12" t="s">
        <v>55</v>
      </c>
      <c r="C12" s="33">
        <v>0</v>
      </c>
    </row>
    <row r="13" spans="1:3" ht="12">
      <c r="A13" t="s">
        <v>45</v>
      </c>
      <c r="B13" t="s">
        <v>55</v>
      </c>
      <c r="C13" s="33">
        <v>0</v>
      </c>
    </row>
    <row r="14" spans="1:3" ht="12">
      <c r="A14" t="s">
        <v>34</v>
      </c>
      <c r="B14" t="s">
        <v>47</v>
      </c>
      <c r="C14" s="32">
        <v>196.5</v>
      </c>
    </row>
    <row r="15" spans="1:3" ht="12">
      <c r="A15" t="s">
        <v>34</v>
      </c>
      <c r="B15" t="s">
        <v>47</v>
      </c>
      <c r="C15" s="33">
        <v>0</v>
      </c>
    </row>
    <row r="16" spans="1:3" ht="12">
      <c r="A16" t="s">
        <v>34</v>
      </c>
      <c r="B16" t="s">
        <v>47</v>
      </c>
      <c r="C16" s="33">
        <v>0</v>
      </c>
    </row>
    <row r="17" spans="1:3" ht="12">
      <c r="A17" t="s">
        <v>34</v>
      </c>
      <c r="B17" t="s">
        <v>47</v>
      </c>
      <c r="C17" s="33">
        <v>0</v>
      </c>
    </row>
    <row r="18" spans="1:3" ht="12">
      <c r="A18" t="s">
        <v>33</v>
      </c>
      <c r="B18" t="s">
        <v>27</v>
      </c>
      <c r="C18" s="32">
        <v>198.75</v>
      </c>
    </row>
    <row r="19" spans="1:3" ht="12">
      <c r="A19" t="s">
        <v>33</v>
      </c>
      <c r="B19" t="s">
        <v>27</v>
      </c>
      <c r="C19" s="33">
        <v>0</v>
      </c>
    </row>
    <row r="20" spans="1:3" ht="12">
      <c r="A20" t="s">
        <v>33</v>
      </c>
      <c r="B20" t="s">
        <v>27</v>
      </c>
      <c r="C20" s="33">
        <v>0</v>
      </c>
    </row>
    <row r="21" spans="1:3" ht="12">
      <c r="A21" t="s">
        <v>33</v>
      </c>
      <c r="B21" t="s">
        <v>27</v>
      </c>
      <c r="C21" s="33">
        <v>0</v>
      </c>
    </row>
    <row r="22" spans="1:3" ht="12">
      <c r="A22" t="s">
        <v>42</v>
      </c>
      <c r="B22" t="s">
        <v>51</v>
      </c>
      <c r="C22" s="32">
        <v>345</v>
      </c>
    </row>
    <row r="23" spans="1:3" ht="12">
      <c r="A23" t="s">
        <v>42</v>
      </c>
      <c r="B23" t="s">
        <v>51</v>
      </c>
      <c r="C23" s="32">
        <v>0</v>
      </c>
    </row>
    <row r="24" spans="1:3" ht="12">
      <c r="A24" t="s">
        <v>42</v>
      </c>
      <c r="B24" t="s">
        <v>51</v>
      </c>
      <c r="C24" s="32">
        <v>0</v>
      </c>
    </row>
    <row r="25" spans="1:3" ht="12">
      <c r="A25" t="s">
        <v>42</v>
      </c>
      <c r="B25" t="s">
        <v>51</v>
      </c>
      <c r="C25" s="32">
        <v>0</v>
      </c>
    </row>
    <row r="26" spans="1:3" ht="12">
      <c r="A26" t="s">
        <v>35</v>
      </c>
      <c r="B26" t="s">
        <v>56</v>
      </c>
      <c r="C26" s="32">
        <v>236.43</v>
      </c>
    </row>
    <row r="27" spans="1:3" ht="12">
      <c r="A27" t="s">
        <v>35</v>
      </c>
      <c r="B27" t="s">
        <v>56</v>
      </c>
      <c r="C27" s="32">
        <v>0</v>
      </c>
    </row>
    <row r="28" spans="1:3" ht="12">
      <c r="A28" t="s">
        <v>35</v>
      </c>
      <c r="B28" t="s">
        <v>56</v>
      </c>
      <c r="C28" s="32">
        <v>0</v>
      </c>
    </row>
    <row r="29" spans="1:3" ht="12">
      <c r="A29" t="s">
        <v>35</v>
      </c>
      <c r="B29" t="s">
        <v>56</v>
      </c>
      <c r="C29" s="32">
        <v>0</v>
      </c>
    </row>
    <row r="30" spans="1:3" ht="12">
      <c r="A30" t="s">
        <v>44</v>
      </c>
      <c r="B30" t="s">
        <v>53</v>
      </c>
      <c r="C30" s="32">
        <v>206.44</v>
      </c>
    </row>
    <row r="31" spans="1:3" ht="12">
      <c r="A31" t="s">
        <v>44</v>
      </c>
      <c r="B31" t="s">
        <v>53</v>
      </c>
      <c r="C31" s="32">
        <v>0</v>
      </c>
    </row>
    <row r="32" spans="1:3" ht="12">
      <c r="A32" t="s">
        <v>44</v>
      </c>
      <c r="B32" t="s">
        <v>53</v>
      </c>
      <c r="C32" s="32">
        <v>0</v>
      </c>
    </row>
    <row r="33" spans="1:3" ht="12">
      <c r="A33" t="s">
        <v>44</v>
      </c>
      <c r="B33" t="s">
        <v>53</v>
      </c>
      <c r="C33" s="32">
        <v>0</v>
      </c>
    </row>
    <row r="34" spans="1:3" ht="12">
      <c r="A34" t="s">
        <v>40</v>
      </c>
      <c r="B34" t="s">
        <v>57</v>
      </c>
      <c r="C34" s="32">
        <v>161.61</v>
      </c>
    </row>
    <row r="35" spans="1:3" ht="12">
      <c r="A35" t="s">
        <v>40</v>
      </c>
      <c r="B35" t="s">
        <v>57</v>
      </c>
      <c r="C35" s="32">
        <v>0</v>
      </c>
    </row>
    <row r="36" spans="1:3" ht="12">
      <c r="A36" t="s">
        <v>40</v>
      </c>
      <c r="B36" t="s">
        <v>57</v>
      </c>
      <c r="C36" s="32">
        <v>0</v>
      </c>
    </row>
    <row r="37" spans="1:3" ht="12">
      <c r="A37" t="s">
        <v>40</v>
      </c>
      <c r="B37" t="s">
        <v>57</v>
      </c>
      <c r="C37" s="32">
        <v>0</v>
      </c>
    </row>
    <row r="38" spans="1:3" ht="12">
      <c r="A38" t="s">
        <v>39</v>
      </c>
      <c r="B38" t="s">
        <v>54</v>
      </c>
      <c r="C38" s="32">
        <v>227.55</v>
      </c>
    </row>
    <row r="39" spans="1:3" ht="12">
      <c r="A39" t="s">
        <v>39</v>
      </c>
      <c r="B39" t="s">
        <v>54</v>
      </c>
      <c r="C39" s="32">
        <v>0</v>
      </c>
    </row>
    <row r="40" spans="1:3" ht="12">
      <c r="A40" t="s">
        <v>39</v>
      </c>
      <c r="B40" t="s">
        <v>54</v>
      </c>
      <c r="C40" s="32">
        <v>0</v>
      </c>
    </row>
    <row r="41" spans="1:3" ht="12">
      <c r="A41" t="s">
        <v>39</v>
      </c>
      <c r="B41" t="s">
        <v>54</v>
      </c>
      <c r="C41" s="32">
        <v>0</v>
      </c>
    </row>
    <row r="42" spans="1:3" ht="12">
      <c r="A42" t="s">
        <v>41</v>
      </c>
      <c r="B42" t="s">
        <v>48</v>
      </c>
      <c r="C42" s="32">
        <v>170.9</v>
      </c>
    </row>
    <row r="43" spans="1:3" ht="12">
      <c r="A43" t="s">
        <v>41</v>
      </c>
      <c r="B43" t="s">
        <v>48</v>
      </c>
      <c r="C43" s="32">
        <v>0</v>
      </c>
    </row>
    <row r="44" spans="1:3" ht="12">
      <c r="A44" t="s">
        <v>41</v>
      </c>
      <c r="B44" t="s">
        <v>48</v>
      </c>
      <c r="C44" s="32">
        <v>0</v>
      </c>
    </row>
    <row r="45" spans="1:3" ht="12">
      <c r="A45" t="s">
        <v>41</v>
      </c>
      <c r="B45" t="s">
        <v>48</v>
      </c>
      <c r="C45" s="32">
        <v>0</v>
      </c>
    </row>
    <row r="46" spans="1:3" ht="12">
      <c r="A46" t="s">
        <v>43</v>
      </c>
      <c r="B46" t="s">
        <v>50</v>
      </c>
      <c r="C46" s="32">
        <v>171</v>
      </c>
    </row>
    <row r="47" spans="1:3" ht="12">
      <c r="A47" t="s">
        <v>43</v>
      </c>
      <c r="B47" t="s">
        <v>50</v>
      </c>
      <c r="C47" s="32">
        <v>0</v>
      </c>
    </row>
    <row r="48" spans="1:3" ht="12">
      <c r="A48" t="s">
        <v>43</v>
      </c>
      <c r="B48" t="s">
        <v>50</v>
      </c>
      <c r="C48" s="32">
        <v>0</v>
      </c>
    </row>
    <row r="49" spans="1:3" ht="12">
      <c r="A49" t="s">
        <v>43</v>
      </c>
      <c r="B49" t="s">
        <v>50</v>
      </c>
      <c r="C49" s="32">
        <v>0</v>
      </c>
    </row>
    <row r="50" spans="1:3" ht="12">
      <c r="A50" t="s">
        <v>29</v>
      </c>
      <c r="B50" t="s">
        <v>36</v>
      </c>
      <c r="C50" s="32">
        <v>343</v>
      </c>
    </row>
    <row r="51" spans="1:3" ht="12">
      <c r="A51" t="s">
        <v>29</v>
      </c>
      <c r="B51" t="s">
        <v>36</v>
      </c>
      <c r="C51" s="32">
        <v>0</v>
      </c>
    </row>
    <row r="52" spans="1:3" ht="12">
      <c r="A52" t="s">
        <v>29</v>
      </c>
      <c r="B52" t="s">
        <v>36</v>
      </c>
      <c r="C52" s="32">
        <v>0</v>
      </c>
    </row>
    <row r="53" spans="1:3" ht="12">
      <c r="A53" t="s">
        <v>29</v>
      </c>
      <c r="B53" t="s">
        <v>36</v>
      </c>
      <c r="C53" s="32">
        <v>0</v>
      </c>
    </row>
    <row r="54" spans="1:3" ht="12">
      <c r="A54" t="s">
        <v>46</v>
      </c>
      <c r="C54" s="32">
        <v>0</v>
      </c>
    </row>
    <row r="55" spans="1:3" ht="12">
      <c r="A55" t="s">
        <v>46</v>
      </c>
      <c r="C55" s="32">
        <v>0</v>
      </c>
    </row>
    <row r="56" spans="1:3" ht="12">
      <c r="A56" t="s">
        <v>46</v>
      </c>
      <c r="C56" s="32">
        <v>0</v>
      </c>
    </row>
    <row r="57" spans="1:3" ht="12">
      <c r="A57" t="s">
        <v>46</v>
      </c>
      <c r="C57" s="3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</cols>
  <sheetData>
    <row r="1" spans="1:3" ht="12.75">
      <c r="A1" s="29" t="s">
        <v>30</v>
      </c>
      <c r="B1" s="29" t="s">
        <v>31</v>
      </c>
      <c r="C1" s="29" t="s">
        <v>32</v>
      </c>
    </row>
    <row r="2" spans="1:3" ht="12">
      <c r="A2" t="s">
        <v>41</v>
      </c>
      <c r="B2" t="s">
        <v>48</v>
      </c>
      <c r="C2">
        <v>50</v>
      </c>
    </row>
    <row r="3" spans="1:3" ht="12">
      <c r="A3" t="s">
        <v>41</v>
      </c>
      <c r="B3" t="s">
        <v>48</v>
      </c>
      <c r="C3">
        <v>75</v>
      </c>
    </row>
    <row r="4" spans="1:3" ht="12">
      <c r="A4" t="s">
        <v>43</v>
      </c>
      <c r="B4" t="s">
        <v>50</v>
      </c>
      <c r="C4">
        <v>84</v>
      </c>
    </row>
    <row r="5" spans="1:3" ht="12">
      <c r="A5" t="s">
        <v>43</v>
      </c>
      <c r="B5" t="s">
        <v>50</v>
      </c>
      <c r="C5">
        <v>72</v>
      </c>
    </row>
    <row r="6" spans="1:3" ht="12">
      <c r="A6" t="s">
        <v>34</v>
      </c>
      <c r="B6" t="s">
        <v>47</v>
      </c>
      <c r="C6">
        <v>66</v>
      </c>
    </row>
    <row r="7" spans="1:3" ht="12">
      <c r="A7" t="s">
        <v>34</v>
      </c>
      <c r="B7" t="s">
        <v>47</v>
      </c>
      <c r="C7">
        <v>66</v>
      </c>
    </row>
    <row r="8" spans="1:3" ht="12">
      <c r="A8" t="s">
        <v>39</v>
      </c>
      <c r="B8" t="s">
        <v>54</v>
      </c>
      <c r="C8">
        <v>69</v>
      </c>
    </row>
    <row r="9" spans="1:3" ht="12">
      <c r="A9" t="s">
        <v>39</v>
      </c>
      <c r="B9" t="s">
        <v>54</v>
      </c>
      <c r="C9">
        <v>70</v>
      </c>
    </row>
    <row r="10" spans="1:3" ht="12">
      <c r="A10" t="s">
        <v>44</v>
      </c>
      <c r="B10" t="s">
        <v>53</v>
      </c>
      <c r="C10">
        <v>34</v>
      </c>
    </row>
    <row r="11" spans="1:3" ht="12">
      <c r="A11" t="s">
        <v>44</v>
      </c>
      <c r="B11" t="s">
        <v>53</v>
      </c>
      <c r="C11">
        <v>57</v>
      </c>
    </row>
    <row r="12" spans="1:3" ht="12">
      <c r="A12" t="s">
        <v>40</v>
      </c>
      <c r="B12" t="s">
        <v>57</v>
      </c>
      <c r="C12">
        <v>79</v>
      </c>
    </row>
    <row r="13" spans="1:3" ht="12">
      <c r="A13" t="s">
        <v>40</v>
      </c>
      <c r="B13" t="s">
        <v>57</v>
      </c>
      <c r="C13">
        <v>65</v>
      </c>
    </row>
    <row r="14" spans="1:3" ht="12">
      <c r="A14" t="s">
        <v>35</v>
      </c>
      <c r="B14" t="s">
        <v>56</v>
      </c>
      <c r="C14">
        <v>42</v>
      </c>
    </row>
    <row r="15" spans="1:3" ht="12">
      <c r="A15" t="s">
        <v>35</v>
      </c>
      <c r="B15" t="s">
        <v>56</v>
      </c>
      <c r="C15">
        <v>46</v>
      </c>
    </row>
    <row r="16" spans="1:3" ht="12">
      <c r="A16" t="s">
        <v>42</v>
      </c>
      <c r="B16" t="s">
        <v>51</v>
      </c>
      <c r="C16">
        <v>34</v>
      </c>
    </row>
    <row r="17" spans="1:3" ht="12">
      <c r="A17" t="s">
        <v>42</v>
      </c>
      <c r="B17" t="s">
        <v>51</v>
      </c>
      <c r="C17">
        <v>56</v>
      </c>
    </row>
    <row r="18" spans="1:3" ht="12">
      <c r="A18" t="s">
        <v>33</v>
      </c>
      <c r="B18" t="s">
        <v>27</v>
      </c>
      <c r="C18">
        <v>68</v>
      </c>
    </row>
    <row r="19" spans="1:3" ht="12">
      <c r="A19" t="s">
        <v>33</v>
      </c>
      <c r="B19" t="s">
        <v>27</v>
      </c>
      <c r="C19">
        <v>70</v>
      </c>
    </row>
    <row r="20" spans="1:3" ht="12">
      <c r="A20" t="s">
        <v>37</v>
      </c>
      <c r="B20" t="s">
        <v>52</v>
      </c>
      <c r="C20">
        <v>73</v>
      </c>
    </row>
    <row r="21" spans="1:3" ht="12">
      <c r="A21" t="s">
        <v>37</v>
      </c>
      <c r="B21" t="s">
        <v>52</v>
      </c>
      <c r="C21">
        <v>85</v>
      </c>
    </row>
    <row r="22" spans="1:3" ht="12">
      <c r="A22" t="s">
        <v>38</v>
      </c>
      <c r="B22" t="s">
        <v>49</v>
      </c>
      <c r="C22">
        <v>65</v>
      </c>
    </row>
    <row r="23" spans="1:3" ht="12">
      <c r="A23" t="s">
        <v>38</v>
      </c>
      <c r="B23" t="s">
        <v>49</v>
      </c>
      <c r="C23">
        <v>57</v>
      </c>
    </row>
    <row r="24" spans="1:3" ht="12">
      <c r="A24" t="s">
        <v>45</v>
      </c>
      <c r="B24" t="s">
        <v>55</v>
      </c>
      <c r="C24">
        <v>68</v>
      </c>
    </row>
    <row r="25" spans="1:3" ht="12">
      <c r="A25" t="s">
        <v>45</v>
      </c>
      <c r="B25" t="s">
        <v>55</v>
      </c>
      <c r="C25">
        <v>58</v>
      </c>
    </row>
    <row r="26" spans="1:3" ht="12">
      <c r="A26" t="s">
        <v>29</v>
      </c>
      <c r="B26" t="s">
        <v>36</v>
      </c>
      <c r="C26">
        <v>18</v>
      </c>
    </row>
    <row r="27" spans="1:3" ht="12">
      <c r="A27" t="s">
        <v>29</v>
      </c>
      <c r="B27" t="s">
        <v>36</v>
      </c>
      <c r="C27">
        <v>18</v>
      </c>
    </row>
    <row r="28" spans="1:3" ht="12">
      <c r="A28" t="s">
        <v>45</v>
      </c>
      <c r="B28" t="s">
        <v>55</v>
      </c>
      <c r="C28">
        <v>63</v>
      </c>
    </row>
    <row r="29" spans="1:3" ht="12">
      <c r="A29" t="s">
        <v>45</v>
      </c>
      <c r="B29" t="s">
        <v>55</v>
      </c>
      <c r="C29">
        <v>73</v>
      </c>
    </row>
    <row r="30" spans="1:3" ht="12">
      <c r="A30" t="s">
        <v>42</v>
      </c>
      <c r="B30" t="s">
        <v>51</v>
      </c>
      <c r="C30">
        <v>32</v>
      </c>
    </row>
    <row r="31" spans="1:3" ht="12">
      <c r="A31" t="s">
        <v>42</v>
      </c>
      <c r="B31" t="s">
        <v>51</v>
      </c>
      <c r="C31">
        <v>41</v>
      </c>
    </row>
    <row r="32" spans="1:3" ht="12">
      <c r="A32" t="s">
        <v>33</v>
      </c>
      <c r="B32" t="s">
        <v>27</v>
      </c>
      <c r="C32">
        <v>74</v>
      </c>
    </row>
    <row r="33" spans="1:3" ht="12">
      <c r="A33" t="s">
        <v>33</v>
      </c>
      <c r="B33" t="s">
        <v>27</v>
      </c>
      <c r="C33">
        <v>85</v>
      </c>
    </row>
    <row r="34" spans="1:3" ht="12">
      <c r="A34" t="s">
        <v>38</v>
      </c>
      <c r="B34" t="s">
        <v>49</v>
      </c>
      <c r="C34">
        <v>47</v>
      </c>
    </row>
    <row r="35" spans="1:3" ht="12">
      <c r="A35" t="s">
        <v>38</v>
      </c>
      <c r="B35" t="s">
        <v>49</v>
      </c>
      <c r="C35">
        <v>59</v>
      </c>
    </row>
    <row r="36" spans="1:3" ht="12">
      <c r="A36" t="s">
        <v>37</v>
      </c>
      <c r="B36" t="s">
        <v>52</v>
      </c>
      <c r="C36">
        <v>81</v>
      </c>
    </row>
    <row r="37" spans="1:3" ht="12">
      <c r="A37" t="s">
        <v>37</v>
      </c>
      <c r="B37" t="s">
        <v>52</v>
      </c>
      <c r="C37">
        <v>69</v>
      </c>
    </row>
    <row r="38" spans="1:3" ht="12">
      <c r="A38" t="s">
        <v>41</v>
      </c>
      <c r="B38" t="s">
        <v>48</v>
      </c>
      <c r="C38">
        <v>64</v>
      </c>
    </row>
    <row r="39" spans="1:3" ht="12">
      <c r="A39" t="s">
        <v>41</v>
      </c>
      <c r="B39" t="s">
        <v>48</v>
      </c>
      <c r="C39">
        <v>82</v>
      </c>
    </row>
    <row r="40" spans="1:3" ht="12">
      <c r="A40" t="s">
        <v>43</v>
      </c>
      <c r="B40" t="s">
        <v>50</v>
      </c>
      <c r="C40">
        <v>36</v>
      </c>
    </row>
    <row r="41" spans="1:3" ht="12">
      <c r="A41" t="s">
        <v>43</v>
      </c>
      <c r="B41" t="s">
        <v>50</v>
      </c>
      <c r="C41">
        <v>60</v>
      </c>
    </row>
    <row r="42" spans="1:3" ht="12">
      <c r="A42" t="s">
        <v>34</v>
      </c>
      <c r="B42" t="s">
        <v>47</v>
      </c>
      <c r="C42">
        <v>66</v>
      </c>
    </row>
    <row r="43" spans="1:3" ht="12">
      <c r="A43" t="s">
        <v>34</v>
      </c>
      <c r="B43" t="s">
        <v>47</v>
      </c>
      <c r="C43">
        <v>55</v>
      </c>
    </row>
    <row r="44" spans="1:3" ht="12">
      <c r="A44" t="s">
        <v>44</v>
      </c>
      <c r="B44" t="s">
        <v>53</v>
      </c>
      <c r="C44">
        <v>51</v>
      </c>
    </row>
    <row r="45" spans="1:3" ht="12">
      <c r="A45" t="s">
        <v>44</v>
      </c>
      <c r="B45" t="s">
        <v>53</v>
      </c>
      <c r="C45">
        <v>52</v>
      </c>
    </row>
    <row r="46" spans="1:3" ht="12">
      <c r="A46" t="s">
        <v>39</v>
      </c>
      <c r="B46" t="s">
        <v>54</v>
      </c>
      <c r="C46">
        <v>44</v>
      </c>
    </row>
    <row r="47" spans="1:3" ht="12">
      <c r="A47" t="s">
        <v>39</v>
      </c>
      <c r="B47" t="s">
        <v>54</v>
      </c>
      <c r="C47">
        <v>42</v>
      </c>
    </row>
    <row r="48" spans="1:3" ht="12">
      <c r="A48" t="s">
        <v>40</v>
      </c>
      <c r="B48" t="s">
        <v>57</v>
      </c>
      <c r="C48">
        <v>56</v>
      </c>
    </row>
    <row r="49" spans="1:3" ht="12">
      <c r="A49" t="s">
        <v>40</v>
      </c>
      <c r="B49" t="s">
        <v>57</v>
      </c>
      <c r="C49">
        <v>43</v>
      </c>
    </row>
    <row r="50" spans="1:3" ht="12">
      <c r="A50" t="s">
        <v>35</v>
      </c>
      <c r="B50" t="s">
        <v>56</v>
      </c>
      <c r="C50">
        <v>48</v>
      </c>
    </row>
    <row r="51" spans="1:3" ht="12">
      <c r="A51" t="s">
        <v>35</v>
      </c>
      <c r="B51" t="s">
        <v>56</v>
      </c>
      <c r="C51">
        <v>38</v>
      </c>
    </row>
    <row r="52" spans="1:3" ht="12">
      <c r="A52" t="s">
        <v>29</v>
      </c>
      <c r="B52" t="s">
        <v>36</v>
      </c>
      <c r="C52">
        <v>50</v>
      </c>
    </row>
    <row r="53" spans="1:3" ht="12">
      <c r="A53" t="s">
        <v>29</v>
      </c>
      <c r="B53" t="s">
        <v>36</v>
      </c>
      <c r="C53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</cols>
  <sheetData>
    <row r="1" spans="1:3" ht="12.75">
      <c r="A1" s="29" t="s">
        <v>30</v>
      </c>
      <c r="B1" s="29" t="s">
        <v>31</v>
      </c>
      <c r="C1" s="29" t="s">
        <v>32</v>
      </c>
    </row>
    <row r="2" spans="1:3" ht="12">
      <c r="A2" t="s">
        <v>37</v>
      </c>
      <c r="B2" t="s">
        <v>52</v>
      </c>
      <c r="C2">
        <v>13</v>
      </c>
    </row>
    <row r="3" spans="1:3" ht="12">
      <c r="A3" t="s">
        <v>37</v>
      </c>
      <c r="B3" t="s">
        <v>52</v>
      </c>
      <c r="C3">
        <v>16</v>
      </c>
    </row>
    <row r="4" spans="1:3" ht="12">
      <c r="A4" t="s">
        <v>37</v>
      </c>
      <c r="B4" t="s">
        <v>52</v>
      </c>
      <c r="C4">
        <v>11</v>
      </c>
    </row>
    <row r="5" spans="1:3" ht="12">
      <c r="A5" t="s">
        <v>37</v>
      </c>
      <c r="B5" t="s">
        <v>52</v>
      </c>
      <c r="C5">
        <v>12</v>
      </c>
    </row>
    <row r="6" spans="1:3" ht="12">
      <c r="A6" t="s">
        <v>40</v>
      </c>
      <c r="B6" t="s">
        <v>57</v>
      </c>
      <c r="C6">
        <v>13</v>
      </c>
    </row>
    <row r="7" spans="1:3" ht="12">
      <c r="A7" t="s">
        <v>40</v>
      </c>
      <c r="B7" t="s">
        <v>57</v>
      </c>
      <c r="C7">
        <v>14</v>
      </c>
    </row>
    <row r="8" spans="1:3" ht="12">
      <c r="A8" t="s">
        <v>40</v>
      </c>
      <c r="B8" t="s">
        <v>57</v>
      </c>
      <c r="C8">
        <v>12</v>
      </c>
    </row>
    <row r="9" spans="1:3" ht="12">
      <c r="A9" t="s">
        <v>40</v>
      </c>
      <c r="B9" t="s">
        <v>57</v>
      </c>
      <c r="C9">
        <v>9</v>
      </c>
    </row>
    <row r="10" spans="1:3" ht="12">
      <c r="A10" t="s">
        <v>35</v>
      </c>
      <c r="B10" t="s">
        <v>56</v>
      </c>
      <c r="C10">
        <v>5</v>
      </c>
    </row>
    <row r="11" spans="1:3" ht="12">
      <c r="A11" t="s">
        <v>35</v>
      </c>
      <c r="B11" t="s">
        <v>56</v>
      </c>
      <c r="C11">
        <v>10</v>
      </c>
    </row>
    <row r="12" spans="1:3" ht="12">
      <c r="A12" t="s">
        <v>35</v>
      </c>
      <c r="B12" t="s">
        <v>56</v>
      </c>
      <c r="C12">
        <v>7</v>
      </c>
    </row>
    <row r="13" spans="1:3" ht="12">
      <c r="A13" t="s">
        <v>35</v>
      </c>
      <c r="B13" t="s">
        <v>56</v>
      </c>
      <c r="C13">
        <v>9</v>
      </c>
    </row>
    <row r="14" spans="1:3" ht="12">
      <c r="A14" t="s">
        <v>43</v>
      </c>
      <c r="B14" t="s">
        <v>50</v>
      </c>
      <c r="C14">
        <v>15</v>
      </c>
    </row>
    <row r="15" spans="1:3" ht="12">
      <c r="A15" t="s">
        <v>43</v>
      </c>
      <c r="B15" t="s">
        <v>50</v>
      </c>
      <c r="C15">
        <v>14</v>
      </c>
    </row>
    <row r="16" spans="1:3" ht="12">
      <c r="A16" t="s">
        <v>43</v>
      </c>
      <c r="B16" t="s">
        <v>50</v>
      </c>
      <c r="C16">
        <v>10</v>
      </c>
    </row>
    <row r="17" spans="1:3" ht="12">
      <c r="A17" t="s">
        <v>43</v>
      </c>
      <c r="B17" t="s">
        <v>50</v>
      </c>
      <c r="C17">
        <v>11</v>
      </c>
    </row>
    <row r="18" spans="1:3" ht="12">
      <c r="A18" t="s">
        <v>42</v>
      </c>
      <c r="B18" t="s">
        <v>51</v>
      </c>
      <c r="C18">
        <v>3</v>
      </c>
    </row>
    <row r="19" spans="1:3" ht="12">
      <c r="A19" t="s">
        <v>42</v>
      </c>
      <c r="B19" t="s">
        <v>51</v>
      </c>
      <c r="C19">
        <v>7</v>
      </c>
    </row>
    <row r="20" spans="1:3" ht="12">
      <c r="A20" t="s">
        <v>42</v>
      </c>
      <c r="B20" t="s">
        <v>51</v>
      </c>
      <c r="C20">
        <v>8</v>
      </c>
    </row>
    <row r="21" spans="1:3" ht="12">
      <c r="A21" t="s">
        <v>42</v>
      </c>
      <c r="B21" t="s">
        <v>51</v>
      </c>
      <c r="C21">
        <v>11</v>
      </c>
    </row>
    <row r="22" spans="1:3" ht="12">
      <c r="A22" t="s">
        <v>45</v>
      </c>
      <c r="B22" t="s">
        <v>55</v>
      </c>
      <c r="C22">
        <v>7</v>
      </c>
    </row>
    <row r="23" spans="1:3" ht="12">
      <c r="A23" t="s">
        <v>45</v>
      </c>
      <c r="B23" t="s">
        <v>55</v>
      </c>
      <c r="C23">
        <v>14</v>
      </c>
    </row>
    <row r="24" spans="1:3" ht="12">
      <c r="A24" t="s">
        <v>45</v>
      </c>
      <c r="B24" t="s">
        <v>55</v>
      </c>
      <c r="C24">
        <v>11</v>
      </c>
    </row>
    <row r="25" spans="1:3" ht="12">
      <c r="A25" t="s">
        <v>45</v>
      </c>
      <c r="B25" t="s">
        <v>55</v>
      </c>
      <c r="C25">
        <v>11</v>
      </c>
    </row>
    <row r="26" spans="1:3" ht="12">
      <c r="A26" t="s">
        <v>38</v>
      </c>
      <c r="B26" t="s">
        <v>49</v>
      </c>
      <c r="C26">
        <v>2</v>
      </c>
    </row>
    <row r="27" spans="1:3" ht="12">
      <c r="A27" t="s">
        <v>38</v>
      </c>
      <c r="B27" t="s">
        <v>49</v>
      </c>
      <c r="C27">
        <v>9</v>
      </c>
    </row>
    <row r="28" spans="1:3" ht="12">
      <c r="A28" t="s">
        <v>38</v>
      </c>
      <c r="B28" t="s">
        <v>49</v>
      </c>
      <c r="C28">
        <v>7</v>
      </c>
    </row>
    <row r="29" spans="1:3" ht="12">
      <c r="A29" t="s">
        <v>38</v>
      </c>
      <c r="B29" t="s">
        <v>49</v>
      </c>
      <c r="C29">
        <v>10</v>
      </c>
    </row>
    <row r="30" spans="1:3" ht="12">
      <c r="A30" t="s">
        <v>39</v>
      </c>
      <c r="B30" t="s">
        <v>54</v>
      </c>
      <c r="C30">
        <v>9</v>
      </c>
    </row>
    <row r="31" spans="1:3" ht="12">
      <c r="A31" t="s">
        <v>39</v>
      </c>
      <c r="B31" t="s">
        <v>54</v>
      </c>
      <c r="C31">
        <v>8</v>
      </c>
    </row>
    <row r="32" spans="1:3" ht="12">
      <c r="A32" t="s">
        <v>39</v>
      </c>
      <c r="B32" t="s">
        <v>54</v>
      </c>
      <c r="C32">
        <v>8</v>
      </c>
    </row>
    <row r="33" spans="1:3" ht="12">
      <c r="A33" t="s">
        <v>39</v>
      </c>
      <c r="B33" t="s">
        <v>54</v>
      </c>
      <c r="C33">
        <v>9</v>
      </c>
    </row>
    <row r="34" spans="1:3" ht="12">
      <c r="A34" t="s">
        <v>41</v>
      </c>
      <c r="B34" t="s">
        <v>48</v>
      </c>
      <c r="C34">
        <v>11</v>
      </c>
    </row>
    <row r="35" spans="1:3" ht="12">
      <c r="A35" t="s">
        <v>41</v>
      </c>
      <c r="B35" t="s">
        <v>48</v>
      </c>
      <c r="C35">
        <v>13</v>
      </c>
    </row>
    <row r="36" spans="1:3" ht="12">
      <c r="A36" t="s">
        <v>41</v>
      </c>
      <c r="B36" t="s">
        <v>48</v>
      </c>
      <c r="C36">
        <v>12</v>
      </c>
    </row>
    <row r="37" spans="1:3" ht="12">
      <c r="A37" t="s">
        <v>41</v>
      </c>
      <c r="B37" t="s">
        <v>48</v>
      </c>
      <c r="C37">
        <v>9</v>
      </c>
    </row>
    <row r="38" spans="1:3" ht="12">
      <c r="A38" t="s">
        <v>44</v>
      </c>
      <c r="B38" t="s">
        <v>53</v>
      </c>
      <c r="C38">
        <v>6</v>
      </c>
    </row>
    <row r="39" spans="1:3" ht="12">
      <c r="A39" t="s">
        <v>44</v>
      </c>
      <c r="B39" t="s">
        <v>53</v>
      </c>
      <c r="C39">
        <v>3</v>
      </c>
    </row>
    <row r="40" spans="1:3" ht="12">
      <c r="A40" t="s">
        <v>44</v>
      </c>
      <c r="B40" t="s">
        <v>53</v>
      </c>
      <c r="C40">
        <v>14</v>
      </c>
    </row>
    <row r="41" spans="1:3" ht="12">
      <c r="A41" t="s">
        <v>44</v>
      </c>
      <c r="B41" t="s">
        <v>53</v>
      </c>
      <c r="C41">
        <v>12</v>
      </c>
    </row>
    <row r="42" spans="1:3" ht="12">
      <c r="A42" t="s">
        <v>33</v>
      </c>
      <c r="B42" t="s">
        <v>27</v>
      </c>
      <c r="C42">
        <v>13</v>
      </c>
    </row>
    <row r="43" spans="1:3" ht="12">
      <c r="A43" t="s">
        <v>33</v>
      </c>
      <c r="B43" t="s">
        <v>27</v>
      </c>
      <c r="C43">
        <v>15</v>
      </c>
    </row>
    <row r="44" spans="1:3" ht="12">
      <c r="A44" t="s">
        <v>33</v>
      </c>
      <c r="B44" t="s">
        <v>27</v>
      </c>
      <c r="C44">
        <v>15</v>
      </c>
    </row>
    <row r="45" spans="1:3" ht="12">
      <c r="A45" t="s">
        <v>33</v>
      </c>
      <c r="B45" t="s">
        <v>27</v>
      </c>
      <c r="C45">
        <v>20</v>
      </c>
    </row>
    <row r="46" spans="1:3" ht="12">
      <c r="A46" t="s">
        <v>34</v>
      </c>
      <c r="B46" t="s">
        <v>47</v>
      </c>
      <c r="C46">
        <v>7</v>
      </c>
    </row>
    <row r="47" spans="1:3" ht="12">
      <c r="A47" t="s">
        <v>34</v>
      </c>
      <c r="B47" t="s">
        <v>47</v>
      </c>
      <c r="C47">
        <v>4</v>
      </c>
    </row>
    <row r="48" spans="1:3" ht="12">
      <c r="A48" t="s">
        <v>34</v>
      </c>
      <c r="B48" t="s">
        <v>47</v>
      </c>
      <c r="C48">
        <v>5</v>
      </c>
    </row>
    <row r="49" spans="1:3" ht="12">
      <c r="A49" t="s">
        <v>34</v>
      </c>
      <c r="B49" t="s">
        <v>47</v>
      </c>
      <c r="C49">
        <v>5</v>
      </c>
    </row>
    <row r="50" spans="1:3" ht="12">
      <c r="A50" t="s">
        <v>29</v>
      </c>
      <c r="B50" t="s">
        <v>36</v>
      </c>
      <c r="C50">
        <v>4</v>
      </c>
    </row>
    <row r="51" spans="1:3" ht="12">
      <c r="A51" t="s">
        <v>29</v>
      </c>
      <c r="B51" t="s">
        <v>36</v>
      </c>
      <c r="C51">
        <v>1</v>
      </c>
    </row>
    <row r="52" spans="1:3" ht="12">
      <c r="A52" t="s">
        <v>29</v>
      </c>
      <c r="B52" t="s">
        <v>36</v>
      </c>
      <c r="C52">
        <v>0</v>
      </c>
    </row>
    <row r="53" spans="1:3" ht="12">
      <c r="A53" t="s">
        <v>29</v>
      </c>
      <c r="B53" t="s">
        <v>36</v>
      </c>
      <c r="C5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</cols>
  <sheetData>
    <row r="1" spans="1:3" ht="12.75">
      <c r="A1" s="29" t="s">
        <v>30</v>
      </c>
      <c r="B1" s="29" t="s">
        <v>31</v>
      </c>
      <c r="C1" s="29" t="s">
        <v>32</v>
      </c>
    </row>
    <row r="2" spans="1:3" ht="12">
      <c r="A2" t="s">
        <v>33</v>
      </c>
      <c r="B2" t="s">
        <v>27</v>
      </c>
      <c r="C2">
        <v>94</v>
      </c>
    </row>
    <row r="3" spans="1:3" ht="12">
      <c r="A3" t="s">
        <v>33</v>
      </c>
      <c r="B3" t="s">
        <v>27</v>
      </c>
      <c r="C3">
        <v>93</v>
      </c>
    </row>
    <row r="4" spans="1:3" ht="12">
      <c r="A4" t="s">
        <v>34</v>
      </c>
      <c r="B4" t="s">
        <v>47</v>
      </c>
      <c r="C4">
        <v>31</v>
      </c>
    </row>
    <row r="5" spans="1:3" ht="12">
      <c r="A5" t="s">
        <v>34</v>
      </c>
      <c r="B5" t="s">
        <v>47</v>
      </c>
      <c r="C5">
        <v>22</v>
      </c>
    </row>
    <row r="6" spans="1:3" ht="12">
      <c r="A6" t="s">
        <v>39</v>
      </c>
      <c r="B6" t="s">
        <v>54</v>
      </c>
      <c r="C6">
        <v>92</v>
      </c>
    </row>
    <row r="7" spans="1:3" ht="12">
      <c r="A7" t="s">
        <v>39</v>
      </c>
      <c r="B7" t="s">
        <v>54</v>
      </c>
      <c r="C7">
        <v>51</v>
      </c>
    </row>
    <row r="8" spans="1:3" ht="12">
      <c r="A8" t="s">
        <v>40</v>
      </c>
      <c r="B8" t="s">
        <v>57</v>
      </c>
      <c r="C8">
        <v>71</v>
      </c>
    </row>
    <row r="9" spans="1:3" ht="12">
      <c r="A9" t="s">
        <v>40</v>
      </c>
      <c r="B9" t="s">
        <v>57</v>
      </c>
      <c r="C9">
        <v>47</v>
      </c>
    </row>
    <row r="10" spans="1:3" ht="12">
      <c r="A10" t="s">
        <v>35</v>
      </c>
      <c r="B10" t="s">
        <v>56</v>
      </c>
      <c r="C10">
        <v>42</v>
      </c>
    </row>
    <row r="11" spans="1:3" ht="12">
      <c r="A11" t="s">
        <v>35</v>
      </c>
      <c r="B11" t="s">
        <v>56</v>
      </c>
      <c r="C11">
        <v>32</v>
      </c>
    </row>
    <row r="12" spans="1:3" ht="12">
      <c r="A12" t="s">
        <v>29</v>
      </c>
      <c r="B12" t="s">
        <v>36</v>
      </c>
      <c r="C12">
        <v>36</v>
      </c>
    </row>
    <row r="13" spans="1:3" ht="12">
      <c r="A13" t="s">
        <v>29</v>
      </c>
      <c r="B13" t="s">
        <v>36</v>
      </c>
      <c r="C13">
        <v>19</v>
      </c>
    </row>
    <row r="14" spans="1:3" ht="12">
      <c r="A14" t="s">
        <v>41</v>
      </c>
      <c r="B14" t="s">
        <v>48</v>
      </c>
      <c r="C14">
        <v>63</v>
      </c>
    </row>
    <row r="15" spans="1:3" ht="12">
      <c r="A15" t="s">
        <v>41</v>
      </c>
      <c r="B15" t="s">
        <v>48</v>
      </c>
      <c r="C15">
        <v>66</v>
      </c>
    </row>
    <row r="16" spans="1:3" ht="12">
      <c r="A16" t="s">
        <v>40</v>
      </c>
      <c r="B16" t="s">
        <v>57</v>
      </c>
      <c r="C16">
        <v>68</v>
      </c>
    </row>
    <row r="17" spans="1:3" ht="12">
      <c r="A17" t="s">
        <v>40</v>
      </c>
      <c r="B17" t="s">
        <v>57</v>
      </c>
      <c r="C17">
        <v>60</v>
      </c>
    </row>
    <row r="18" spans="1:3" ht="12">
      <c r="A18" t="s">
        <v>42</v>
      </c>
      <c r="B18" t="s">
        <v>51</v>
      </c>
      <c r="C18">
        <v>25</v>
      </c>
    </row>
    <row r="19" spans="1:3" ht="12">
      <c r="A19" t="s">
        <v>42</v>
      </c>
      <c r="B19" t="s">
        <v>51</v>
      </c>
      <c r="C19">
        <v>30</v>
      </c>
    </row>
    <row r="20" spans="1:3" ht="12">
      <c r="A20" t="s">
        <v>34</v>
      </c>
      <c r="B20" t="s">
        <v>47</v>
      </c>
      <c r="C20">
        <v>74</v>
      </c>
    </row>
    <row r="21" spans="1:3" ht="12">
      <c r="A21" t="s">
        <v>34</v>
      </c>
      <c r="B21" t="s">
        <v>47</v>
      </c>
      <c r="C21">
        <v>72</v>
      </c>
    </row>
    <row r="22" spans="1:3" ht="12">
      <c r="A22" t="s">
        <v>39</v>
      </c>
      <c r="B22" t="s">
        <v>54</v>
      </c>
      <c r="C22">
        <v>26</v>
      </c>
    </row>
    <row r="23" spans="1:3" ht="12">
      <c r="A23" t="s">
        <v>39</v>
      </c>
      <c r="B23" t="s">
        <v>54</v>
      </c>
      <c r="C23">
        <v>66</v>
      </c>
    </row>
    <row r="24" spans="1:3" ht="12">
      <c r="A24" t="s">
        <v>37</v>
      </c>
      <c r="B24" t="s">
        <v>52</v>
      </c>
      <c r="C24">
        <v>75</v>
      </c>
    </row>
    <row r="25" spans="1:3" ht="12">
      <c r="A25" t="s">
        <v>37</v>
      </c>
      <c r="B25" t="s">
        <v>52</v>
      </c>
      <c r="C25">
        <v>72</v>
      </c>
    </row>
    <row r="26" spans="1:3" ht="12">
      <c r="A26" t="s">
        <v>45</v>
      </c>
      <c r="B26" t="s">
        <v>55</v>
      </c>
      <c r="C26">
        <v>48</v>
      </c>
    </row>
    <row r="27" spans="1:3" ht="12">
      <c r="A27" t="s">
        <v>45</v>
      </c>
      <c r="B27" t="s">
        <v>55</v>
      </c>
      <c r="C27">
        <v>55</v>
      </c>
    </row>
    <row r="28" spans="1:3" ht="12">
      <c r="A28" t="s">
        <v>41</v>
      </c>
      <c r="B28" t="s">
        <v>48</v>
      </c>
      <c r="C28">
        <v>83</v>
      </c>
    </row>
    <row r="29" spans="1:3" ht="12">
      <c r="A29" t="s">
        <v>41</v>
      </c>
      <c r="B29" t="s">
        <v>48</v>
      </c>
      <c r="C29">
        <v>86</v>
      </c>
    </row>
    <row r="30" spans="1:3" ht="12">
      <c r="A30" t="s">
        <v>38</v>
      </c>
      <c r="B30" t="s">
        <v>49</v>
      </c>
      <c r="C30">
        <v>51</v>
      </c>
    </row>
    <row r="31" spans="1:3" ht="12">
      <c r="A31" t="s">
        <v>38</v>
      </c>
      <c r="B31" t="s">
        <v>49</v>
      </c>
      <c r="C31">
        <v>59</v>
      </c>
    </row>
    <row r="32" spans="1:3" ht="12">
      <c r="A32" t="s">
        <v>29</v>
      </c>
      <c r="B32" t="s">
        <v>36</v>
      </c>
      <c r="C32">
        <v>7</v>
      </c>
    </row>
    <row r="33" spans="1:3" ht="12">
      <c r="A33" t="s">
        <v>29</v>
      </c>
      <c r="B33" t="s">
        <v>36</v>
      </c>
      <c r="C33">
        <v>38</v>
      </c>
    </row>
    <row r="34" spans="1:3" ht="12">
      <c r="A34" t="s">
        <v>43</v>
      </c>
      <c r="B34" t="s">
        <v>50</v>
      </c>
      <c r="C34">
        <v>94</v>
      </c>
    </row>
    <row r="35" spans="1:3" ht="12">
      <c r="A35" t="s">
        <v>43</v>
      </c>
      <c r="B35" t="s">
        <v>50</v>
      </c>
      <c r="C35">
        <v>49</v>
      </c>
    </row>
    <row r="36" spans="1:3" ht="12">
      <c r="A36" t="s">
        <v>37</v>
      </c>
      <c r="B36" t="s">
        <v>52</v>
      </c>
      <c r="C36">
        <v>160</v>
      </c>
    </row>
    <row r="37" spans="1:3" ht="12">
      <c r="A37" t="s">
        <v>37</v>
      </c>
      <c r="B37" t="s">
        <v>52</v>
      </c>
      <c r="C37">
        <v>81</v>
      </c>
    </row>
    <row r="38" spans="1:3" ht="12">
      <c r="A38" t="s">
        <v>44</v>
      </c>
      <c r="B38" t="s">
        <v>53</v>
      </c>
      <c r="C38">
        <v>65</v>
      </c>
    </row>
    <row r="39" spans="1:3" ht="12">
      <c r="A39" t="s">
        <v>44</v>
      </c>
      <c r="B39" t="s">
        <v>53</v>
      </c>
      <c r="C39">
        <v>80</v>
      </c>
    </row>
    <row r="40" spans="1:3" ht="12">
      <c r="A40" t="s">
        <v>45</v>
      </c>
      <c r="B40" t="s">
        <v>55</v>
      </c>
      <c r="C40">
        <v>55</v>
      </c>
    </row>
    <row r="41" spans="1:3" ht="12">
      <c r="A41" t="s">
        <v>45</v>
      </c>
      <c r="B41" t="s">
        <v>55</v>
      </c>
      <c r="C41">
        <v>53</v>
      </c>
    </row>
    <row r="42" spans="1:3" ht="12">
      <c r="A42" t="s">
        <v>42</v>
      </c>
      <c r="B42" t="s">
        <v>51</v>
      </c>
      <c r="C42">
        <v>23</v>
      </c>
    </row>
    <row r="43" spans="1:3" ht="12">
      <c r="A43" t="s">
        <v>42</v>
      </c>
      <c r="B43" t="s">
        <v>51</v>
      </c>
      <c r="C43">
        <v>84</v>
      </c>
    </row>
    <row r="44" spans="1:3" ht="12">
      <c r="A44" t="s">
        <v>38</v>
      </c>
      <c r="B44" t="s">
        <v>49</v>
      </c>
      <c r="C44">
        <v>37</v>
      </c>
    </row>
    <row r="45" spans="1:3" ht="12">
      <c r="A45" t="s">
        <v>38</v>
      </c>
      <c r="B45" t="s">
        <v>49</v>
      </c>
      <c r="C45">
        <v>36</v>
      </c>
    </row>
    <row r="46" spans="1:3" ht="12">
      <c r="A46" t="s">
        <v>35</v>
      </c>
      <c r="B46" t="s">
        <v>56</v>
      </c>
      <c r="C46">
        <v>48</v>
      </c>
    </row>
    <row r="47" spans="1:3" ht="12">
      <c r="A47" t="s">
        <v>35</v>
      </c>
      <c r="B47" t="s">
        <v>56</v>
      </c>
      <c r="C47">
        <v>80</v>
      </c>
    </row>
    <row r="48" spans="1:3" ht="12">
      <c r="A48" t="s">
        <v>33</v>
      </c>
      <c r="B48" t="s">
        <v>27</v>
      </c>
      <c r="C48">
        <v>94</v>
      </c>
    </row>
    <row r="49" spans="1:3" ht="12">
      <c r="A49" t="s">
        <v>33</v>
      </c>
      <c r="B49" t="s">
        <v>27</v>
      </c>
      <c r="C49">
        <v>84</v>
      </c>
    </row>
    <row r="50" spans="1:3" ht="12">
      <c r="A50" t="s">
        <v>43</v>
      </c>
      <c r="B50" t="s">
        <v>50</v>
      </c>
      <c r="C50">
        <v>82</v>
      </c>
    </row>
    <row r="51" spans="1:3" ht="12">
      <c r="A51" t="s">
        <v>43</v>
      </c>
      <c r="B51" t="s">
        <v>50</v>
      </c>
      <c r="C51">
        <v>113</v>
      </c>
    </row>
    <row r="52" spans="1:3" ht="12">
      <c r="A52" t="s">
        <v>44</v>
      </c>
      <c r="B52" t="s">
        <v>53</v>
      </c>
      <c r="C52">
        <v>71</v>
      </c>
    </row>
    <row r="53" spans="1:3" ht="12">
      <c r="A53" t="s">
        <v>44</v>
      </c>
      <c r="B53" t="s">
        <v>53</v>
      </c>
      <c r="C53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20.8515625" style="0" customWidth="1"/>
    <col min="3" max="3" width="4.8515625" style="0" customWidth="1"/>
    <col min="4" max="4" width="7.57421875" style="0" bestFit="1" customWidth="1"/>
    <col min="5" max="5" width="5.8515625" style="0" customWidth="1"/>
    <col min="6" max="6" width="10.8515625" style="0" customWidth="1"/>
    <col min="7" max="7" width="6.8515625" style="0" customWidth="1"/>
    <col min="8" max="8" width="5.8515625" style="0" customWidth="1"/>
    <col min="9" max="9" width="6.8515625" style="0" customWidth="1"/>
    <col min="10" max="10" width="7.8515625" style="0" customWidth="1"/>
    <col min="11" max="11" width="5.8515625" style="0" customWidth="1"/>
    <col min="12" max="13" width="6.8515625" style="0" customWidth="1"/>
    <col min="14" max="14" width="5.8515625" style="0" customWidth="1"/>
    <col min="15" max="16" width="6.8515625" style="0" customWidth="1"/>
    <col min="17" max="17" width="5.8515625" style="0" customWidth="1"/>
    <col min="18" max="19" width="6.8515625" style="0" customWidth="1"/>
    <col min="20" max="20" width="5.8515625" style="0" customWidth="1"/>
    <col min="21" max="22" width="6.8515625" style="0" customWidth="1"/>
    <col min="23" max="23" width="5.8515625" style="0" customWidth="1"/>
    <col min="24" max="25" width="6.8515625" style="0" customWidth="1"/>
    <col min="26" max="26" width="5.8515625" style="0" customWidth="1"/>
    <col min="27" max="28" width="6.8515625" style="0" customWidth="1"/>
    <col min="29" max="29" width="5.8515625" style="0" customWidth="1"/>
    <col min="30" max="31" width="6.8515625" style="0" customWidth="1"/>
    <col min="32" max="32" width="5.8515625" style="0" customWidth="1"/>
    <col min="33" max="34" width="6.8515625" style="0" customWidth="1"/>
    <col min="35" max="35" width="5.8515625" style="0" customWidth="1"/>
    <col min="36" max="36" width="6.8515625" style="0" customWidth="1"/>
  </cols>
  <sheetData>
    <row r="1" spans="1:36" s="15" customFormat="1" ht="15" customHeight="1">
      <c r="A1" s="14" t="s">
        <v>6</v>
      </c>
      <c r="B1" s="14" t="s">
        <v>0</v>
      </c>
      <c r="C1" s="14" t="s">
        <v>7</v>
      </c>
      <c r="D1" s="14" t="s">
        <v>8</v>
      </c>
      <c r="E1" s="14" t="s">
        <v>9</v>
      </c>
      <c r="F1" s="14" t="s">
        <v>10</v>
      </c>
      <c r="G1" s="34" t="s">
        <v>16</v>
      </c>
      <c r="H1" s="35"/>
      <c r="I1" s="35"/>
      <c r="J1" s="34" t="s">
        <v>14</v>
      </c>
      <c r="K1" s="35"/>
      <c r="L1" s="35"/>
      <c r="M1" s="34" t="s">
        <v>17</v>
      </c>
      <c r="N1" s="35"/>
      <c r="O1" s="35"/>
      <c r="P1" s="34" t="s">
        <v>13</v>
      </c>
      <c r="Q1" s="35"/>
      <c r="R1" s="35"/>
      <c r="S1" s="34" t="s">
        <v>15</v>
      </c>
      <c r="T1" s="35"/>
      <c r="U1" s="35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5" customFormat="1" ht="15" customHeight="1">
      <c r="A2" s="16"/>
      <c r="B2" s="17"/>
      <c r="C2" s="14"/>
      <c r="D2" s="14"/>
      <c r="E2" s="14" t="s">
        <v>11</v>
      </c>
      <c r="F2" s="14" t="s">
        <v>4</v>
      </c>
      <c r="G2" s="23" t="s">
        <v>2</v>
      </c>
      <c r="H2" s="8" t="s">
        <v>6</v>
      </c>
      <c r="I2" s="8" t="s">
        <v>4</v>
      </c>
      <c r="J2" s="23" t="s">
        <v>2</v>
      </c>
      <c r="K2" s="8" t="s">
        <v>6</v>
      </c>
      <c r="L2" s="8" t="s">
        <v>4</v>
      </c>
      <c r="M2" s="23" t="s">
        <v>2</v>
      </c>
      <c r="N2" s="8" t="s">
        <v>6</v>
      </c>
      <c r="O2" s="8" t="s">
        <v>4</v>
      </c>
      <c r="P2" s="23" t="s">
        <v>2</v>
      </c>
      <c r="Q2" s="8" t="s">
        <v>6</v>
      </c>
      <c r="R2" s="8" t="s">
        <v>4</v>
      </c>
      <c r="S2" s="23" t="s">
        <v>2</v>
      </c>
      <c r="T2" s="8" t="s">
        <v>6</v>
      </c>
      <c r="U2" s="8" t="s">
        <v>4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21" ht="15" customHeight="1">
      <c r="A3" s="12">
        <f>IF(F3,IF(F3=F2,A2,ROW()-2),"")</f>
        <v>1</v>
      </c>
      <c r="B3" t="s">
        <v>52</v>
      </c>
      <c r="C3" t="s">
        <v>23</v>
      </c>
      <c r="D3" t="s">
        <v>21</v>
      </c>
      <c r="E3">
        <v>6</v>
      </c>
      <c r="F3" s="8">
        <v>10</v>
      </c>
      <c r="G3" s="23">
        <v>34</v>
      </c>
      <c r="H3" s="8">
        <v>5</v>
      </c>
      <c r="I3" s="8">
        <v>5</v>
      </c>
      <c r="J3" s="23">
        <v>153.77</v>
      </c>
      <c r="K3" s="8">
        <v>1</v>
      </c>
      <c r="L3" s="8">
        <v>1</v>
      </c>
      <c r="M3" s="23">
        <v>308</v>
      </c>
      <c r="N3" s="8">
        <v>1</v>
      </c>
      <c r="O3" s="8">
        <v>1</v>
      </c>
      <c r="P3" s="23">
        <v>52</v>
      </c>
      <c r="Q3" s="8">
        <v>2</v>
      </c>
      <c r="R3" s="8">
        <v>2</v>
      </c>
      <c r="S3" s="23">
        <v>388</v>
      </c>
      <c r="T3" s="8">
        <v>1</v>
      </c>
      <c r="U3" s="8">
        <v>1</v>
      </c>
    </row>
    <row r="4" spans="1:21" ht="15" customHeight="1">
      <c r="A4" s="12">
        <f aca="true" t="shared" si="0" ref="A4:A15">IF(F4,IF(F4=F3,A3,ROW()-2),"")</f>
        <v>2</v>
      </c>
      <c r="B4" t="s">
        <v>27</v>
      </c>
      <c r="C4" t="s">
        <v>25</v>
      </c>
      <c r="D4" t="s">
        <v>26</v>
      </c>
      <c r="E4">
        <v>8</v>
      </c>
      <c r="F4" s="8">
        <v>13</v>
      </c>
      <c r="G4" s="23">
        <v>37</v>
      </c>
      <c r="H4" s="8">
        <v>1</v>
      </c>
      <c r="I4" s="8">
        <v>1</v>
      </c>
      <c r="J4" s="23">
        <v>198.75</v>
      </c>
      <c r="K4" s="8">
        <v>7</v>
      </c>
      <c r="L4" s="8">
        <v>7</v>
      </c>
      <c r="M4" s="23">
        <v>297</v>
      </c>
      <c r="N4" s="8">
        <v>2</v>
      </c>
      <c r="O4" s="8">
        <v>2</v>
      </c>
      <c r="P4" s="23">
        <v>63</v>
      </c>
      <c r="Q4" s="8">
        <v>1</v>
      </c>
      <c r="R4" s="8">
        <v>1</v>
      </c>
      <c r="S4" s="23">
        <v>365</v>
      </c>
      <c r="T4" s="8">
        <v>2</v>
      </c>
      <c r="U4" s="8">
        <v>2</v>
      </c>
    </row>
    <row r="5" spans="1:21" ht="15" customHeight="1">
      <c r="A5" s="12">
        <f t="shared" si="0"/>
        <v>3</v>
      </c>
      <c r="B5" t="s">
        <v>48</v>
      </c>
      <c r="C5" t="s">
        <v>20</v>
      </c>
      <c r="D5" t="s">
        <v>21</v>
      </c>
      <c r="E5">
        <v>2</v>
      </c>
      <c r="F5" s="8">
        <v>18</v>
      </c>
      <c r="G5" s="23">
        <v>36</v>
      </c>
      <c r="H5" s="8">
        <v>2</v>
      </c>
      <c r="I5" s="8">
        <v>3</v>
      </c>
      <c r="J5" s="23">
        <v>170.9</v>
      </c>
      <c r="K5" s="8">
        <v>3</v>
      </c>
      <c r="L5" s="8">
        <v>3</v>
      </c>
      <c r="M5" s="23">
        <v>271</v>
      </c>
      <c r="N5" s="8">
        <v>3</v>
      </c>
      <c r="O5" s="8">
        <v>3</v>
      </c>
      <c r="P5" s="23">
        <v>45</v>
      </c>
      <c r="Q5" s="8">
        <v>5</v>
      </c>
      <c r="R5" s="8">
        <v>5</v>
      </c>
      <c r="S5" s="23">
        <v>298</v>
      </c>
      <c r="T5" s="8">
        <v>4</v>
      </c>
      <c r="U5" s="8">
        <v>4</v>
      </c>
    </row>
    <row r="6" spans="1:21" ht="15" customHeight="1">
      <c r="A6" s="12">
        <f t="shared" si="0"/>
        <v>4</v>
      </c>
      <c r="B6" t="s">
        <v>50</v>
      </c>
      <c r="C6" t="s">
        <v>22</v>
      </c>
      <c r="D6" t="s">
        <v>21</v>
      </c>
      <c r="E6">
        <v>4</v>
      </c>
      <c r="F6" s="8">
        <v>19</v>
      </c>
      <c r="G6" s="23">
        <v>36</v>
      </c>
      <c r="H6" s="8">
        <v>2</v>
      </c>
      <c r="I6" s="8">
        <v>3</v>
      </c>
      <c r="J6" s="23">
        <v>171</v>
      </c>
      <c r="K6" s="8">
        <v>4</v>
      </c>
      <c r="L6" s="8">
        <v>4</v>
      </c>
      <c r="M6" s="23">
        <v>252</v>
      </c>
      <c r="N6" s="8">
        <v>6</v>
      </c>
      <c r="O6" s="8">
        <v>6</v>
      </c>
      <c r="P6" s="23">
        <v>50</v>
      </c>
      <c r="Q6" s="8">
        <v>3</v>
      </c>
      <c r="R6" s="8">
        <v>3</v>
      </c>
      <c r="S6" s="23">
        <v>338</v>
      </c>
      <c r="T6" s="8">
        <v>3</v>
      </c>
      <c r="U6" s="8">
        <v>3</v>
      </c>
    </row>
    <row r="7" spans="1:21" ht="15" customHeight="1">
      <c r="A7" s="12">
        <f t="shared" si="0"/>
        <v>5</v>
      </c>
      <c r="B7" t="s">
        <v>55</v>
      </c>
      <c r="C7" t="s">
        <v>23</v>
      </c>
      <c r="D7" t="s">
        <v>21</v>
      </c>
      <c r="E7">
        <v>10</v>
      </c>
      <c r="F7" s="8">
        <v>26</v>
      </c>
      <c r="G7" s="23">
        <v>36</v>
      </c>
      <c r="H7" s="8">
        <v>2</v>
      </c>
      <c r="I7" s="8">
        <v>3</v>
      </c>
      <c r="J7" s="23">
        <v>175.26</v>
      </c>
      <c r="K7" s="8">
        <v>5</v>
      </c>
      <c r="L7" s="8">
        <v>5</v>
      </c>
      <c r="M7" s="23">
        <v>262</v>
      </c>
      <c r="N7" s="8">
        <v>4</v>
      </c>
      <c r="O7" s="8">
        <v>4</v>
      </c>
      <c r="P7" s="23">
        <v>43</v>
      </c>
      <c r="Q7" s="8">
        <v>6</v>
      </c>
      <c r="R7" s="8">
        <v>6</v>
      </c>
      <c r="S7" s="23">
        <v>211</v>
      </c>
      <c r="T7" s="8">
        <v>8</v>
      </c>
      <c r="U7" s="8">
        <v>8</v>
      </c>
    </row>
    <row r="8" spans="1:21" ht="15" customHeight="1">
      <c r="A8" s="12">
        <f t="shared" si="0"/>
        <v>6</v>
      </c>
      <c r="B8" t="s">
        <v>57</v>
      </c>
      <c r="C8" t="s">
        <v>20</v>
      </c>
      <c r="D8" t="s">
        <v>21</v>
      </c>
      <c r="E8">
        <v>12</v>
      </c>
      <c r="F8" s="8">
        <v>27</v>
      </c>
      <c r="G8" s="23">
        <v>24</v>
      </c>
      <c r="H8" s="8">
        <v>8</v>
      </c>
      <c r="I8" s="8">
        <v>8</v>
      </c>
      <c r="J8" s="23">
        <v>161.61</v>
      </c>
      <c r="K8" s="8">
        <v>2</v>
      </c>
      <c r="L8" s="8">
        <v>2</v>
      </c>
      <c r="M8" s="23">
        <v>243</v>
      </c>
      <c r="N8" s="8">
        <v>7</v>
      </c>
      <c r="O8" s="8">
        <v>7</v>
      </c>
      <c r="P8" s="23">
        <v>48</v>
      </c>
      <c r="Q8" s="8">
        <v>4</v>
      </c>
      <c r="R8" s="8">
        <v>4</v>
      </c>
      <c r="S8" s="23">
        <v>246</v>
      </c>
      <c r="T8" s="8">
        <v>6</v>
      </c>
      <c r="U8" s="8">
        <v>6</v>
      </c>
    </row>
    <row r="9" spans="1:21" ht="15" customHeight="1">
      <c r="A9" s="12">
        <f t="shared" si="0"/>
        <v>7</v>
      </c>
      <c r="B9" t="s">
        <v>47</v>
      </c>
      <c r="C9" t="s">
        <v>28</v>
      </c>
      <c r="D9" t="s">
        <v>21</v>
      </c>
      <c r="E9">
        <v>1</v>
      </c>
      <c r="F9" s="8">
        <v>40</v>
      </c>
      <c r="G9" s="23">
        <v>28</v>
      </c>
      <c r="H9" s="8">
        <v>7</v>
      </c>
      <c r="I9" s="8">
        <v>7</v>
      </c>
      <c r="J9" s="23">
        <v>196.5</v>
      </c>
      <c r="K9" s="8">
        <v>6</v>
      </c>
      <c r="L9" s="8">
        <v>6</v>
      </c>
      <c r="M9" s="23">
        <v>253</v>
      </c>
      <c r="N9" s="8">
        <v>5</v>
      </c>
      <c r="O9" s="8">
        <v>5</v>
      </c>
      <c r="P9" s="23">
        <v>21</v>
      </c>
      <c r="Q9" s="8">
        <v>12</v>
      </c>
      <c r="R9" s="8">
        <v>12</v>
      </c>
      <c r="S9" s="23">
        <v>199</v>
      </c>
      <c r="T9" s="8">
        <v>10</v>
      </c>
      <c r="U9" s="8">
        <v>10</v>
      </c>
    </row>
    <row r="10" spans="1:21" ht="15" customHeight="1">
      <c r="A10" s="12">
        <f t="shared" si="0"/>
        <v>7</v>
      </c>
      <c r="B10" t="s">
        <v>53</v>
      </c>
      <c r="C10" t="s">
        <v>24</v>
      </c>
      <c r="D10" t="s">
        <v>21</v>
      </c>
      <c r="E10">
        <v>7</v>
      </c>
      <c r="F10" s="8">
        <v>40</v>
      </c>
      <c r="G10" s="23">
        <v>23</v>
      </c>
      <c r="H10" s="8">
        <v>9</v>
      </c>
      <c r="I10" s="8">
        <v>9</v>
      </c>
      <c r="J10" s="23">
        <v>206.44</v>
      </c>
      <c r="K10" s="8">
        <v>9</v>
      </c>
      <c r="L10" s="8">
        <v>9</v>
      </c>
      <c r="M10" s="23">
        <v>194</v>
      </c>
      <c r="N10" s="8">
        <v>10</v>
      </c>
      <c r="O10" s="8">
        <v>10</v>
      </c>
      <c r="P10" s="23">
        <v>35</v>
      </c>
      <c r="Q10" s="8">
        <v>7</v>
      </c>
      <c r="R10" s="8">
        <v>7</v>
      </c>
      <c r="S10" s="23">
        <v>287</v>
      </c>
      <c r="T10" s="8">
        <v>5</v>
      </c>
      <c r="U10" s="8">
        <v>5</v>
      </c>
    </row>
    <row r="11" spans="1:21" ht="15" customHeight="1">
      <c r="A11" s="12">
        <f t="shared" si="0"/>
        <v>7</v>
      </c>
      <c r="B11" t="s">
        <v>54</v>
      </c>
      <c r="C11" t="s">
        <v>25</v>
      </c>
      <c r="D11" t="s">
        <v>26</v>
      </c>
      <c r="E11">
        <v>9</v>
      </c>
      <c r="F11" s="8">
        <v>40</v>
      </c>
      <c r="G11" s="23">
        <v>31</v>
      </c>
      <c r="H11" s="8">
        <v>6</v>
      </c>
      <c r="I11" s="8">
        <v>6</v>
      </c>
      <c r="J11" s="23">
        <v>227.55</v>
      </c>
      <c r="K11" s="8">
        <v>10</v>
      </c>
      <c r="L11" s="8">
        <v>10</v>
      </c>
      <c r="M11" s="23">
        <v>225</v>
      </c>
      <c r="N11" s="8">
        <v>9</v>
      </c>
      <c r="O11" s="8">
        <v>9</v>
      </c>
      <c r="P11" s="23">
        <v>34</v>
      </c>
      <c r="Q11" s="8">
        <v>8</v>
      </c>
      <c r="R11" s="8">
        <v>8</v>
      </c>
      <c r="S11" s="23">
        <v>235</v>
      </c>
      <c r="T11" s="8">
        <v>7</v>
      </c>
      <c r="U11" s="8">
        <v>7</v>
      </c>
    </row>
    <row r="12" spans="1:21" ht="15" customHeight="1">
      <c r="A12" s="12">
        <f t="shared" si="0"/>
        <v>10</v>
      </c>
      <c r="B12" t="s">
        <v>49</v>
      </c>
      <c r="C12" t="s">
        <v>20</v>
      </c>
      <c r="D12" t="s">
        <v>21</v>
      </c>
      <c r="E12">
        <v>3</v>
      </c>
      <c r="F12" s="8">
        <v>50</v>
      </c>
      <c r="G12" s="23">
        <v>19</v>
      </c>
      <c r="H12" s="8">
        <v>12</v>
      </c>
      <c r="I12" s="8">
        <v>12</v>
      </c>
      <c r="J12" s="23">
        <v>201.38</v>
      </c>
      <c r="K12" s="8">
        <v>8</v>
      </c>
      <c r="L12" s="8">
        <v>8</v>
      </c>
      <c r="M12" s="23">
        <v>228</v>
      </c>
      <c r="N12" s="8">
        <v>8</v>
      </c>
      <c r="O12" s="8">
        <v>8</v>
      </c>
      <c r="P12" s="23">
        <v>28</v>
      </c>
      <c r="Q12" s="8">
        <v>11</v>
      </c>
      <c r="R12" s="8">
        <v>11</v>
      </c>
      <c r="S12" s="23">
        <v>183</v>
      </c>
      <c r="T12" s="8">
        <v>11</v>
      </c>
      <c r="U12" s="8">
        <v>11</v>
      </c>
    </row>
    <row r="13" spans="1:21" ht="15" customHeight="1">
      <c r="A13" s="12">
        <f t="shared" si="0"/>
        <v>11</v>
      </c>
      <c r="B13" t="s">
        <v>56</v>
      </c>
      <c r="C13" t="s">
        <v>28</v>
      </c>
      <c r="D13" t="s">
        <v>21</v>
      </c>
      <c r="E13">
        <v>11</v>
      </c>
      <c r="F13" s="8">
        <v>50.5</v>
      </c>
      <c r="G13" s="23">
        <v>22</v>
      </c>
      <c r="H13" s="8">
        <v>10</v>
      </c>
      <c r="I13" s="8">
        <v>10.5</v>
      </c>
      <c r="J13" s="23">
        <v>236.43</v>
      </c>
      <c r="K13" s="8">
        <v>11</v>
      </c>
      <c r="L13" s="8">
        <v>11</v>
      </c>
      <c r="M13" s="23">
        <v>174</v>
      </c>
      <c r="N13" s="8">
        <v>11</v>
      </c>
      <c r="O13" s="8">
        <v>11</v>
      </c>
      <c r="P13" s="23">
        <v>31</v>
      </c>
      <c r="Q13" s="8">
        <v>9</v>
      </c>
      <c r="R13" s="8">
        <v>9</v>
      </c>
      <c r="S13" s="23">
        <v>202</v>
      </c>
      <c r="T13" s="8">
        <v>9</v>
      </c>
      <c r="U13" s="8">
        <v>9</v>
      </c>
    </row>
    <row r="14" spans="1:21" ht="15" customHeight="1">
      <c r="A14" s="12">
        <f t="shared" si="0"/>
        <v>12</v>
      </c>
      <c r="B14" t="s">
        <v>51</v>
      </c>
      <c r="C14" t="s">
        <v>20</v>
      </c>
      <c r="D14" t="s">
        <v>21</v>
      </c>
      <c r="E14">
        <v>5</v>
      </c>
      <c r="F14" s="8">
        <v>57.5</v>
      </c>
      <c r="G14" s="23">
        <v>22</v>
      </c>
      <c r="H14" s="8">
        <v>10</v>
      </c>
      <c r="I14" s="8">
        <v>10.5</v>
      </c>
      <c r="J14" s="23">
        <v>345</v>
      </c>
      <c r="K14" s="8">
        <v>13</v>
      </c>
      <c r="L14" s="8">
        <v>13</v>
      </c>
      <c r="M14" s="23">
        <v>163</v>
      </c>
      <c r="N14" s="8">
        <v>12</v>
      </c>
      <c r="O14" s="8">
        <v>12</v>
      </c>
      <c r="P14" s="23">
        <v>29</v>
      </c>
      <c r="Q14" s="8">
        <v>10</v>
      </c>
      <c r="R14" s="8">
        <v>10</v>
      </c>
      <c r="S14" s="23">
        <v>162</v>
      </c>
      <c r="T14" s="8">
        <v>12</v>
      </c>
      <c r="U14" s="8">
        <v>12</v>
      </c>
    </row>
    <row r="15" spans="1:21" ht="15" customHeight="1">
      <c r="A15" s="12">
        <f t="shared" si="0"/>
        <v>13</v>
      </c>
      <c r="B15" t="s">
        <v>36</v>
      </c>
      <c r="C15" t="s">
        <v>23</v>
      </c>
      <c r="D15" t="s">
        <v>21</v>
      </c>
      <c r="E15">
        <v>13</v>
      </c>
      <c r="F15" s="8">
        <v>64</v>
      </c>
      <c r="G15" s="23">
        <v>7</v>
      </c>
      <c r="H15" s="8">
        <v>13</v>
      </c>
      <c r="I15" s="8">
        <v>13</v>
      </c>
      <c r="J15" s="23">
        <v>343</v>
      </c>
      <c r="K15" s="8">
        <v>12</v>
      </c>
      <c r="L15" s="8">
        <v>12</v>
      </c>
      <c r="M15" s="23">
        <v>104</v>
      </c>
      <c r="N15" s="8">
        <v>13</v>
      </c>
      <c r="O15" s="8">
        <v>13</v>
      </c>
      <c r="P15" s="23">
        <v>7</v>
      </c>
      <c r="Q15" s="8">
        <v>13</v>
      </c>
      <c r="R15" s="8">
        <v>13</v>
      </c>
      <c r="S15" s="23">
        <v>100</v>
      </c>
      <c r="T15" s="8">
        <v>13</v>
      </c>
      <c r="U15" s="8">
        <v>13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printOptions gridLines="1"/>
  <pageMargins left="0.787401575" right="0.787401575" top="0.984251969" bottom="0.984251969" header="0.511811023" footer="0.511811023"/>
  <pageSetup fitToHeight="0" horizontalDpi="300" verticalDpi="300" orientation="landscape" paperSize="9" scale="75" r:id="rId1"/>
  <headerFooter alignWithMargins="0">
    <oddHeader>&amp;L&amp;UFilter Settings&amp;U
Nationality: All
Category:    All&amp;C&amp;"Brush Script MT,Regular"&amp;26&amp;A&amp;R&amp;D</oddHeader>
    <oddFooter>&amp;L&amp;F&amp;Cpage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2" sqref="A2:A14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27</v>
      </c>
      <c r="C2" s="6">
        <v>8</v>
      </c>
      <c r="D2" s="7">
        <v>37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48</v>
      </c>
      <c r="C3" s="6">
        <v>2</v>
      </c>
      <c r="D3" s="7">
        <v>36</v>
      </c>
      <c r="E3" s="7">
        <v>2</v>
      </c>
      <c r="F3" s="7">
        <v>3</v>
      </c>
      <c r="P3" s="8"/>
    </row>
    <row r="4" spans="1:16" ht="13.5" customHeight="1">
      <c r="A4" s="1">
        <v>2</v>
      </c>
      <c r="B4" s="5" t="s">
        <v>50</v>
      </c>
      <c r="C4" s="6">
        <v>4</v>
      </c>
      <c r="D4" s="7">
        <v>36</v>
      </c>
      <c r="E4" s="7">
        <v>2</v>
      </c>
      <c r="F4" s="7">
        <v>3</v>
      </c>
      <c r="P4" s="8"/>
    </row>
    <row r="5" spans="1:16" ht="13.5" customHeight="1">
      <c r="A5" s="1">
        <v>2</v>
      </c>
      <c r="B5" s="5" t="s">
        <v>55</v>
      </c>
      <c r="C5" s="6">
        <v>10</v>
      </c>
      <c r="D5" s="7">
        <v>36</v>
      </c>
      <c r="E5" s="7">
        <v>2</v>
      </c>
      <c r="F5" s="7">
        <v>3</v>
      </c>
      <c r="P5" s="8"/>
    </row>
    <row r="6" spans="1:16" ht="13.5" customHeight="1">
      <c r="A6" s="1">
        <v>5</v>
      </c>
      <c r="B6" s="5" t="s">
        <v>52</v>
      </c>
      <c r="C6" s="6">
        <v>6</v>
      </c>
      <c r="D6" s="7">
        <v>34</v>
      </c>
      <c r="E6" s="7">
        <v>5</v>
      </c>
      <c r="F6" s="7">
        <v>5</v>
      </c>
      <c r="P6" s="8"/>
    </row>
    <row r="7" spans="1:16" ht="13.5" customHeight="1">
      <c r="A7" s="1">
        <v>6</v>
      </c>
      <c r="B7" s="5" t="s">
        <v>54</v>
      </c>
      <c r="C7" s="6">
        <v>9</v>
      </c>
      <c r="D7" s="7">
        <v>31</v>
      </c>
      <c r="E7" s="7">
        <v>6</v>
      </c>
      <c r="F7" s="7">
        <v>6</v>
      </c>
      <c r="P7" s="8"/>
    </row>
    <row r="8" spans="1:16" ht="13.5" customHeight="1">
      <c r="A8" s="1">
        <v>7</v>
      </c>
      <c r="B8" s="5" t="s">
        <v>47</v>
      </c>
      <c r="C8" s="6">
        <v>1</v>
      </c>
      <c r="D8" s="7">
        <v>28</v>
      </c>
      <c r="E8" s="7">
        <v>7</v>
      </c>
      <c r="F8" s="7">
        <v>7</v>
      </c>
      <c r="P8" s="8"/>
    </row>
    <row r="9" spans="1:16" ht="13.5" customHeight="1">
      <c r="A9" s="1">
        <v>8</v>
      </c>
      <c r="B9" s="5" t="s">
        <v>57</v>
      </c>
      <c r="C9" s="6">
        <v>12</v>
      </c>
      <c r="D9" s="7">
        <v>24</v>
      </c>
      <c r="E9" s="7">
        <v>8</v>
      </c>
      <c r="F9" s="7">
        <v>8</v>
      </c>
      <c r="P9" s="8"/>
    </row>
    <row r="10" spans="1:16" ht="13.5" customHeight="1">
      <c r="A10" s="1">
        <v>9</v>
      </c>
      <c r="B10" s="5" t="s">
        <v>53</v>
      </c>
      <c r="C10" s="6">
        <v>7</v>
      </c>
      <c r="D10" s="7">
        <v>23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51</v>
      </c>
      <c r="C11" s="6">
        <v>5</v>
      </c>
      <c r="D11" s="7">
        <v>22</v>
      </c>
      <c r="E11" s="7">
        <v>10</v>
      </c>
      <c r="F11" s="7">
        <v>10.5</v>
      </c>
      <c r="P11" s="8"/>
    </row>
    <row r="12" spans="1:16" ht="13.5" customHeight="1">
      <c r="A12" s="1">
        <v>10</v>
      </c>
      <c r="B12" s="5" t="s">
        <v>56</v>
      </c>
      <c r="C12" s="6">
        <v>11</v>
      </c>
      <c r="D12" s="7">
        <v>22</v>
      </c>
      <c r="E12" s="7">
        <v>10</v>
      </c>
      <c r="F12" s="7">
        <v>10.5</v>
      </c>
      <c r="P12" s="8"/>
    </row>
    <row r="13" spans="1:16" ht="13.5" customHeight="1">
      <c r="A13" s="1">
        <v>12</v>
      </c>
      <c r="B13" s="5" t="s">
        <v>49</v>
      </c>
      <c r="C13" s="6">
        <v>3</v>
      </c>
      <c r="D13" s="7">
        <v>19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36</v>
      </c>
      <c r="C14" s="6">
        <v>13</v>
      </c>
      <c r="D14" s="7">
        <v>7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2" sqref="A2:A14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52</v>
      </c>
      <c r="C2" s="6">
        <v>6</v>
      </c>
      <c r="D2" s="7">
        <v>153.77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57</v>
      </c>
      <c r="C3" s="6">
        <v>12</v>
      </c>
      <c r="D3" s="7">
        <v>161.61</v>
      </c>
      <c r="E3" s="7">
        <v>2</v>
      </c>
      <c r="F3" s="7">
        <v>2</v>
      </c>
      <c r="P3" s="8"/>
    </row>
    <row r="4" spans="1:16" ht="13.5" customHeight="1">
      <c r="A4" s="1">
        <v>3</v>
      </c>
      <c r="B4" s="5" t="s">
        <v>48</v>
      </c>
      <c r="C4" s="6">
        <v>2</v>
      </c>
      <c r="D4" s="7">
        <v>170.9</v>
      </c>
      <c r="E4" s="7">
        <v>3</v>
      </c>
      <c r="F4" s="7">
        <v>3</v>
      </c>
      <c r="P4" s="8"/>
    </row>
    <row r="5" spans="1:16" ht="13.5" customHeight="1">
      <c r="A5" s="1">
        <v>4</v>
      </c>
      <c r="B5" s="5" t="s">
        <v>50</v>
      </c>
      <c r="C5" s="6">
        <v>4</v>
      </c>
      <c r="D5" s="7">
        <v>171</v>
      </c>
      <c r="E5" s="7">
        <v>4</v>
      </c>
      <c r="F5" s="7">
        <v>4</v>
      </c>
      <c r="P5" s="8"/>
    </row>
    <row r="6" spans="1:16" ht="13.5" customHeight="1">
      <c r="A6" s="1">
        <v>5</v>
      </c>
      <c r="B6" s="5" t="s">
        <v>55</v>
      </c>
      <c r="C6" s="6">
        <v>10</v>
      </c>
      <c r="D6" s="7">
        <v>175.26</v>
      </c>
      <c r="E6" s="7">
        <v>5</v>
      </c>
      <c r="F6" s="7">
        <v>5</v>
      </c>
      <c r="P6" s="8"/>
    </row>
    <row r="7" spans="1:16" ht="13.5" customHeight="1">
      <c r="A7" s="1">
        <v>6</v>
      </c>
      <c r="B7" s="5" t="s">
        <v>47</v>
      </c>
      <c r="C7" s="6">
        <v>1</v>
      </c>
      <c r="D7" s="7">
        <v>196.5</v>
      </c>
      <c r="E7" s="7">
        <v>6</v>
      </c>
      <c r="F7" s="7">
        <v>6</v>
      </c>
      <c r="P7" s="8"/>
    </row>
    <row r="8" spans="1:16" ht="13.5" customHeight="1">
      <c r="A8" s="1">
        <v>7</v>
      </c>
      <c r="B8" s="5" t="s">
        <v>27</v>
      </c>
      <c r="C8" s="6">
        <v>8</v>
      </c>
      <c r="D8" s="7">
        <v>198.75</v>
      </c>
      <c r="E8" s="7">
        <v>7</v>
      </c>
      <c r="F8" s="7">
        <v>7</v>
      </c>
      <c r="P8" s="8"/>
    </row>
    <row r="9" spans="1:16" ht="13.5" customHeight="1">
      <c r="A9" s="1">
        <v>8</v>
      </c>
      <c r="B9" s="5" t="s">
        <v>49</v>
      </c>
      <c r="C9" s="6">
        <v>3</v>
      </c>
      <c r="D9" s="7">
        <v>201.38</v>
      </c>
      <c r="E9" s="7">
        <v>8</v>
      </c>
      <c r="F9" s="7">
        <v>8</v>
      </c>
      <c r="P9" s="8"/>
    </row>
    <row r="10" spans="1:16" ht="13.5" customHeight="1">
      <c r="A10" s="1">
        <v>9</v>
      </c>
      <c r="B10" s="5" t="s">
        <v>53</v>
      </c>
      <c r="C10" s="6">
        <v>7</v>
      </c>
      <c r="D10" s="7">
        <v>206.44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54</v>
      </c>
      <c r="C11" s="6">
        <v>9</v>
      </c>
      <c r="D11" s="7">
        <v>227.55</v>
      </c>
      <c r="E11" s="7">
        <v>10</v>
      </c>
      <c r="F11" s="7">
        <v>10</v>
      </c>
      <c r="P11" s="8"/>
    </row>
    <row r="12" spans="1:16" ht="13.5" customHeight="1">
      <c r="A12" s="1">
        <v>11</v>
      </c>
      <c r="B12" s="5" t="s">
        <v>56</v>
      </c>
      <c r="C12" s="6">
        <v>11</v>
      </c>
      <c r="D12" s="7">
        <v>236.43</v>
      </c>
      <c r="E12" s="7">
        <v>11</v>
      </c>
      <c r="F12" s="7">
        <v>11</v>
      </c>
      <c r="P12" s="8"/>
    </row>
    <row r="13" spans="1:16" ht="13.5" customHeight="1">
      <c r="A13" s="1">
        <v>12</v>
      </c>
      <c r="B13" s="5" t="s">
        <v>36</v>
      </c>
      <c r="C13" s="6">
        <v>13</v>
      </c>
      <c r="D13" s="7">
        <v>343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51</v>
      </c>
      <c r="C14" s="6">
        <v>5</v>
      </c>
      <c r="D14" s="7">
        <v>345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2" sqref="A2:A14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52</v>
      </c>
      <c r="C2" s="6">
        <v>6</v>
      </c>
      <c r="D2" s="7">
        <v>308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27</v>
      </c>
      <c r="C3" s="6">
        <v>8</v>
      </c>
      <c r="D3" s="7">
        <v>297</v>
      </c>
      <c r="E3" s="7">
        <v>2</v>
      </c>
      <c r="F3" s="7">
        <v>2</v>
      </c>
      <c r="P3" s="8"/>
    </row>
    <row r="4" spans="1:16" ht="13.5" customHeight="1">
      <c r="A4" s="1">
        <v>3</v>
      </c>
      <c r="B4" s="5" t="s">
        <v>48</v>
      </c>
      <c r="C4" s="6">
        <v>2</v>
      </c>
      <c r="D4" s="7">
        <v>271</v>
      </c>
      <c r="E4" s="7">
        <v>3</v>
      </c>
      <c r="F4" s="7">
        <v>3</v>
      </c>
      <c r="P4" s="8"/>
    </row>
    <row r="5" spans="1:16" ht="13.5" customHeight="1">
      <c r="A5" s="1">
        <v>4</v>
      </c>
      <c r="B5" s="5" t="s">
        <v>55</v>
      </c>
      <c r="C5" s="6">
        <v>10</v>
      </c>
      <c r="D5" s="7">
        <v>262</v>
      </c>
      <c r="E5" s="7">
        <v>4</v>
      </c>
      <c r="F5" s="7">
        <v>4</v>
      </c>
      <c r="P5" s="8"/>
    </row>
    <row r="6" spans="1:16" ht="13.5" customHeight="1">
      <c r="A6" s="1">
        <v>5</v>
      </c>
      <c r="B6" s="5" t="s">
        <v>47</v>
      </c>
      <c r="C6" s="6">
        <v>1</v>
      </c>
      <c r="D6" s="7">
        <v>253</v>
      </c>
      <c r="E6" s="7">
        <v>5</v>
      </c>
      <c r="F6" s="7">
        <v>5</v>
      </c>
      <c r="P6" s="8"/>
    </row>
    <row r="7" spans="1:16" ht="13.5" customHeight="1">
      <c r="A7" s="1">
        <v>6</v>
      </c>
      <c r="B7" s="5" t="s">
        <v>50</v>
      </c>
      <c r="C7" s="6">
        <v>4</v>
      </c>
      <c r="D7" s="7">
        <v>252</v>
      </c>
      <c r="E7" s="7">
        <v>6</v>
      </c>
      <c r="F7" s="7">
        <v>6</v>
      </c>
      <c r="P7" s="8"/>
    </row>
    <row r="8" spans="1:16" ht="13.5" customHeight="1">
      <c r="A8" s="1">
        <v>7</v>
      </c>
      <c r="B8" s="5" t="s">
        <v>57</v>
      </c>
      <c r="C8" s="6">
        <v>12</v>
      </c>
      <c r="D8" s="7">
        <v>243</v>
      </c>
      <c r="E8" s="7">
        <v>7</v>
      </c>
      <c r="F8" s="7">
        <v>7</v>
      </c>
      <c r="P8" s="8"/>
    </row>
    <row r="9" spans="1:16" ht="13.5" customHeight="1">
      <c r="A9" s="1">
        <v>8</v>
      </c>
      <c r="B9" s="5" t="s">
        <v>49</v>
      </c>
      <c r="C9" s="6">
        <v>3</v>
      </c>
      <c r="D9" s="7">
        <v>228</v>
      </c>
      <c r="E9" s="7">
        <v>8</v>
      </c>
      <c r="F9" s="7">
        <v>8</v>
      </c>
      <c r="P9" s="8"/>
    </row>
    <row r="10" spans="1:16" ht="13.5" customHeight="1">
      <c r="A10" s="1">
        <v>9</v>
      </c>
      <c r="B10" s="5" t="s">
        <v>54</v>
      </c>
      <c r="C10" s="6">
        <v>9</v>
      </c>
      <c r="D10" s="7">
        <v>225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53</v>
      </c>
      <c r="C11" s="6">
        <v>7</v>
      </c>
      <c r="D11" s="7">
        <v>194</v>
      </c>
      <c r="E11" s="7">
        <v>10</v>
      </c>
      <c r="F11" s="7">
        <v>10</v>
      </c>
      <c r="P11" s="8"/>
    </row>
    <row r="12" spans="1:16" ht="13.5" customHeight="1">
      <c r="A12" s="1">
        <v>11</v>
      </c>
      <c r="B12" s="5" t="s">
        <v>56</v>
      </c>
      <c r="C12" s="6">
        <v>11</v>
      </c>
      <c r="D12" s="7">
        <v>174</v>
      </c>
      <c r="E12" s="7">
        <v>11</v>
      </c>
      <c r="F12" s="7">
        <v>11</v>
      </c>
      <c r="P12" s="8"/>
    </row>
    <row r="13" spans="1:16" ht="13.5" customHeight="1">
      <c r="A13" s="1">
        <v>12</v>
      </c>
      <c r="B13" s="5" t="s">
        <v>51</v>
      </c>
      <c r="C13" s="6">
        <v>5</v>
      </c>
      <c r="D13" s="7">
        <v>163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36</v>
      </c>
      <c r="C14" s="6">
        <v>13</v>
      </c>
      <c r="D14" s="7">
        <v>104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2" sqref="A2:A14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27</v>
      </c>
      <c r="C2" s="6">
        <v>8</v>
      </c>
      <c r="D2" s="7">
        <v>63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52</v>
      </c>
      <c r="C3" s="6">
        <v>6</v>
      </c>
      <c r="D3" s="7">
        <v>52</v>
      </c>
      <c r="E3" s="7">
        <v>2</v>
      </c>
      <c r="F3" s="7">
        <v>2</v>
      </c>
      <c r="P3" s="8"/>
    </row>
    <row r="4" spans="1:16" ht="13.5" customHeight="1">
      <c r="A4" s="1">
        <v>3</v>
      </c>
      <c r="B4" s="5" t="s">
        <v>50</v>
      </c>
      <c r="C4" s="6">
        <v>4</v>
      </c>
      <c r="D4" s="7">
        <v>50</v>
      </c>
      <c r="E4" s="7">
        <v>3</v>
      </c>
      <c r="F4" s="7">
        <v>3</v>
      </c>
      <c r="P4" s="8"/>
    </row>
    <row r="5" spans="1:16" ht="13.5" customHeight="1">
      <c r="A5" s="1">
        <v>4</v>
      </c>
      <c r="B5" s="5" t="s">
        <v>57</v>
      </c>
      <c r="C5" s="6">
        <v>12</v>
      </c>
      <c r="D5" s="7">
        <v>48</v>
      </c>
      <c r="E5" s="7">
        <v>4</v>
      </c>
      <c r="F5" s="7">
        <v>4</v>
      </c>
      <c r="P5" s="8"/>
    </row>
    <row r="6" spans="1:16" ht="13.5" customHeight="1">
      <c r="A6" s="1">
        <v>5</v>
      </c>
      <c r="B6" s="5" t="s">
        <v>48</v>
      </c>
      <c r="C6" s="6">
        <v>2</v>
      </c>
      <c r="D6" s="7">
        <v>45</v>
      </c>
      <c r="E6" s="7">
        <v>5</v>
      </c>
      <c r="F6" s="7">
        <v>5</v>
      </c>
      <c r="P6" s="8"/>
    </row>
    <row r="7" spans="1:16" ht="13.5" customHeight="1">
      <c r="A7" s="1">
        <v>6</v>
      </c>
      <c r="B7" s="5" t="s">
        <v>55</v>
      </c>
      <c r="C7" s="6">
        <v>10</v>
      </c>
      <c r="D7" s="7">
        <v>43</v>
      </c>
      <c r="E7" s="7">
        <v>6</v>
      </c>
      <c r="F7" s="7">
        <v>6</v>
      </c>
      <c r="P7" s="8"/>
    </row>
    <row r="8" spans="1:16" ht="13.5" customHeight="1">
      <c r="A8" s="1">
        <v>7</v>
      </c>
      <c r="B8" s="5" t="s">
        <v>53</v>
      </c>
      <c r="C8" s="6">
        <v>7</v>
      </c>
      <c r="D8" s="7">
        <v>35</v>
      </c>
      <c r="E8" s="7">
        <v>7</v>
      </c>
      <c r="F8" s="7">
        <v>7</v>
      </c>
      <c r="P8" s="8"/>
    </row>
    <row r="9" spans="1:16" ht="13.5" customHeight="1">
      <c r="A9" s="1">
        <v>8</v>
      </c>
      <c r="B9" s="5" t="s">
        <v>54</v>
      </c>
      <c r="C9" s="6">
        <v>9</v>
      </c>
      <c r="D9" s="7">
        <v>34</v>
      </c>
      <c r="E9" s="7">
        <v>8</v>
      </c>
      <c r="F9" s="7">
        <v>8</v>
      </c>
      <c r="P9" s="8"/>
    </row>
    <row r="10" spans="1:16" ht="13.5" customHeight="1">
      <c r="A10" s="1">
        <v>9</v>
      </c>
      <c r="B10" s="5" t="s">
        <v>56</v>
      </c>
      <c r="C10" s="6">
        <v>11</v>
      </c>
      <c r="D10" s="7">
        <v>31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51</v>
      </c>
      <c r="C11" s="6">
        <v>5</v>
      </c>
      <c r="D11" s="7">
        <v>29</v>
      </c>
      <c r="E11" s="7">
        <v>10</v>
      </c>
      <c r="F11" s="7">
        <v>10</v>
      </c>
      <c r="P11" s="8"/>
    </row>
    <row r="12" spans="1:16" ht="13.5" customHeight="1">
      <c r="A12" s="1">
        <v>11</v>
      </c>
      <c r="B12" s="5" t="s">
        <v>49</v>
      </c>
      <c r="C12" s="6">
        <v>3</v>
      </c>
      <c r="D12" s="7">
        <v>28</v>
      </c>
      <c r="E12" s="7">
        <v>11</v>
      </c>
      <c r="F12" s="7">
        <v>11</v>
      </c>
      <c r="P12" s="8"/>
    </row>
    <row r="13" spans="1:16" ht="13.5" customHeight="1">
      <c r="A13" s="1">
        <v>12</v>
      </c>
      <c r="B13" s="5" t="s">
        <v>47</v>
      </c>
      <c r="C13" s="6">
        <v>1</v>
      </c>
      <c r="D13" s="7">
        <v>21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36</v>
      </c>
      <c r="C14" s="6">
        <v>13</v>
      </c>
      <c r="D14" s="7">
        <v>7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1">
      <selection activeCell="A2" sqref="A2:A14"/>
    </sheetView>
  </sheetViews>
  <sheetFormatPr defaultColWidth="11.421875" defaultRowHeight="12.75"/>
  <cols>
    <col min="1" max="1" width="4.140625" style="12" customWidth="1"/>
    <col min="2" max="2" width="25.8515625" style="0" customWidth="1"/>
    <col min="3" max="3" width="9.8515625" style="13" customWidth="1"/>
    <col min="4" max="6" width="11.421875" style="8" customWidth="1"/>
    <col min="7" max="7" width="5.140625" style="0" customWidth="1"/>
    <col min="8" max="26" width="3.851562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52</v>
      </c>
      <c r="C2" s="6">
        <v>6</v>
      </c>
      <c r="D2" s="7">
        <v>388</v>
      </c>
      <c r="E2" s="7">
        <v>1</v>
      </c>
      <c r="F2" s="7">
        <v>1</v>
      </c>
      <c r="P2" s="8"/>
    </row>
    <row r="3" spans="1:16" ht="13.5" customHeight="1">
      <c r="A3" s="1">
        <v>2</v>
      </c>
      <c r="B3" s="5" t="s">
        <v>27</v>
      </c>
      <c r="C3" s="6">
        <v>8</v>
      </c>
      <c r="D3" s="7">
        <v>365</v>
      </c>
      <c r="E3" s="7">
        <v>2</v>
      </c>
      <c r="F3" s="7">
        <v>2</v>
      </c>
      <c r="P3" s="8"/>
    </row>
    <row r="4" spans="1:16" ht="13.5" customHeight="1">
      <c r="A4" s="1">
        <v>3</v>
      </c>
      <c r="B4" s="5" t="s">
        <v>50</v>
      </c>
      <c r="C4" s="6">
        <v>4</v>
      </c>
      <c r="D4" s="7">
        <v>338</v>
      </c>
      <c r="E4" s="7">
        <v>3</v>
      </c>
      <c r="F4" s="7">
        <v>3</v>
      </c>
      <c r="P4" s="8"/>
    </row>
    <row r="5" spans="1:16" ht="13.5" customHeight="1">
      <c r="A5" s="1">
        <v>4</v>
      </c>
      <c r="B5" s="5" t="s">
        <v>48</v>
      </c>
      <c r="C5" s="6">
        <v>2</v>
      </c>
      <c r="D5" s="7">
        <v>298</v>
      </c>
      <c r="E5" s="7">
        <v>4</v>
      </c>
      <c r="F5" s="7">
        <v>4</v>
      </c>
      <c r="P5" s="8"/>
    </row>
    <row r="6" spans="1:16" ht="13.5" customHeight="1">
      <c r="A6" s="1">
        <v>5</v>
      </c>
      <c r="B6" s="5" t="s">
        <v>53</v>
      </c>
      <c r="C6" s="6">
        <v>7</v>
      </c>
      <c r="D6" s="7">
        <v>287</v>
      </c>
      <c r="E6" s="7">
        <v>5</v>
      </c>
      <c r="F6" s="7">
        <v>5</v>
      </c>
      <c r="P6" s="8"/>
    </row>
    <row r="7" spans="1:16" ht="13.5" customHeight="1">
      <c r="A7" s="1">
        <v>6</v>
      </c>
      <c r="B7" s="5" t="s">
        <v>57</v>
      </c>
      <c r="C7" s="6">
        <v>12</v>
      </c>
      <c r="D7" s="7">
        <v>246</v>
      </c>
      <c r="E7" s="7">
        <v>6</v>
      </c>
      <c r="F7" s="7">
        <v>6</v>
      </c>
      <c r="P7" s="8"/>
    </row>
    <row r="8" spans="1:16" ht="13.5" customHeight="1">
      <c r="A8" s="1">
        <v>7</v>
      </c>
      <c r="B8" s="5" t="s">
        <v>54</v>
      </c>
      <c r="C8" s="6">
        <v>9</v>
      </c>
      <c r="D8" s="7">
        <v>235</v>
      </c>
      <c r="E8" s="7">
        <v>7</v>
      </c>
      <c r="F8" s="7">
        <v>7</v>
      </c>
      <c r="P8" s="8"/>
    </row>
    <row r="9" spans="1:16" ht="13.5" customHeight="1">
      <c r="A9" s="1">
        <v>8</v>
      </c>
      <c r="B9" s="5" t="s">
        <v>55</v>
      </c>
      <c r="C9" s="6">
        <v>10</v>
      </c>
      <c r="D9" s="7">
        <v>211</v>
      </c>
      <c r="E9" s="7">
        <v>8</v>
      </c>
      <c r="F9" s="7">
        <v>8</v>
      </c>
      <c r="P9" s="8"/>
    </row>
    <row r="10" spans="1:16" ht="13.5" customHeight="1">
      <c r="A10" s="1">
        <v>9</v>
      </c>
      <c r="B10" s="5" t="s">
        <v>56</v>
      </c>
      <c r="C10" s="6">
        <v>11</v>
      </c>
      <c r="D10" s="7">
        <v>202</v>
      </c>
      <c r="E10" s="7">
        <v>9</v>
      </c>
      <c r="F10" s="7">
        <v>9</v>
      </c>
      <c r="P10" s="8"/>
    </row>
    <row r="11" spans="1:16" ht="13.5" customHeight="1">
      <c r="A11" s="1">
        <v>10</v>
      </c>
      <c r="B11" s="5" t="s">
        <v>47</v>
      </c>
      <c r="C11" s="6">
        <v>1</v>
      </c>
      <c r="D11" s="7">
        <v>199</v>
      </c>
      <c r="E11" s="7">
        <v>10</v>
      </c>
      <c r="F11" s="7">
        <v>10</v>
      </c>
      <c r="P11" s="8"/>
    </row>
    <row r="12" spans="1:16" ht="13.5" customHeight="1">
      <c r="A12" s="1">
        <v>11</v>
      </c>
      <c r="B12" s="5" t="s">
        <v>49</v>
      </c>
      <c r="C12" s="6">
        <v>3</v>
      </c>
      <c r="D12" s="7">
        <v>183</v>
      </c>
      <c r="E12" s="7">
        <v>11</v>
      </c>
      <c r="F12" s="7">
        <v>11</v>
      </c>
      <c r="P12" s="8"/>
    </row>
    <row r="13" spans="1:16" ht="13.5" customHeight="1">
      <c r="A13" s="1">
        <v>12</v>
      </c>
      <c r="B13" s="5" t="s">
        <v>51</v>
      </c>
      <c r="C13" s="6">
        <v>5</v>
      </c>
      <c r="D13" s="7">
        <v>162</v>
      </c>
      <c r="E13" s="7">
        <v>12</v>
      </c>
      <c r="F13" s="7">
        <v>12</v>
      </c>
      <c r="P13" s="8"/>
    </row>
    <row r="14" spans="1:16" ht="13.5" customHeight="1">
      <c r="A14" s="1">
        <v>13</v>
      </c>
      <c r="B14" s="5" t="s">
        <v>36</v>
      </c>
      <c r="C14" s="6">
        <v>13</v>
      </c>
      <c r="D14" s="7">
        <v>100</v>
      </c>
      <c r="E14" s="7">
        <v>13</v>
      </c>
      <c r="F14" s="7">
        <v>13</v>
      </c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fitToHeight="1" fitToWidth="1" horizontalDpi="300" verticalDpi="300" orientation="portrait" paperSize="9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AA8"/>
  <sheetViews>
    <sheetView zoomScalePageLayoutView="0" workbookViewId="0" topLeftCell="A1">
      <selection activeCell="C4" sqref="C4:E13"/>
    </sheetView>
  </sheetViews>
  <sheetFormatPr defaultColWidth="8.8515625" defaultRowHeight="12.75"/>
  <sheetData>
    <row r="1" ht="12">
      <c r="AA1">
        <v>1</v>
      </c>
    </row>
    <row r="4" spans="4:5" ht="12">
      <c r="D4" t="s">
        <v>16</v>
      </c>
      <c r="E4" t="s">
        <v>18</v>
      </c>
    </row>
    <row r="5" spans="3:5" ht="12">
      <c r="C5">
        <v>3</v>
      </c>
      <c r="D5" t="s">
        <v>14</v>
      </c>
      <c r="E5" t="s">
        <v>19</v>
      </c>
    </row>
    <row r="6" spans="4:5" ht="12">
      <c r="D6" t="s">
        <v>17</v>
      </c>
      <c r="E6" t="s">
        <v>4</v>
      </c>
    </row>
    <row r="7" spans="3:4" ht="12">
      <c r="C7">
        <v>2</v>
      </c>
      <c r="D7" t="s">
        <v>13</v>
      </c>
    </row>
    <row r="8" spans="4:5" ht="12">
      <c r="D8" t="s">
        <v>15</v>
      </c>
      <c r="E8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</cols>
  <sheetData>
    <row r="1" spans="1:3" ht="12.75">
      <c r="A1" s="29" t="s">
        <v>30</v>
      </c>
      <c r="B1" s="29" t="s">
        <v>31</v>
      </c>
      <c r="C1" s="29" t="s">
        <v>32</v>
      </c>
    </row>
    <row r="2" spans="1:3" ht="12">
      <c r="A2" t="s">
        <v>33</v>
      </c>
      <c r="B2" t="s">
        <v>27</v>
      </c>
      <c r="C2">
        <v>8</v>
      </c>
    </row>
    <row r="3" spans="1:3" ht="12">
      <c r="A3" t="s">
        <v>33</v>
      </c>
      <c r="B3" t="s">
        <v>27</v>
      </c>
      <c r="C3">
        <v>9</v>
      </c>
    </row>
    <row r="4" spans="1:3" ht="12">
      <c r="A4" t="s">
        <v>33</v>
      </c>
      <c r="B4" t="s">
        <v>27</v>
      </c>
      <c r="C4">
        <v>9</v>
      </c>
    </row>
    <row r="5" spans="1:3" ht="12">
      <c r="A5" t="s">
        <v>33</v>
      </c>
      <c r="B5" t="s">
        <v>27</v>
      </c>
      <c r="C5">
        <v>5</v>
      </c>
    </row>
    <row r="6" spans="1:3" ht="12">
      <c r="A6" t="s">
        <v>33</v>
      </c>
      <c r="B6" t="s">
        <v>27</v>
      </c>
      <c r="C6">
        <v>6</v>
      </c>
    </row>
    <row r="7" spans="1:3" ht="12">
      <c r="A7" t="s">
        <v>34</v>
      </c>
      <c r="B7" t="s">
        <v>47</v>
      </c>
      <c r="C7">
        <v>9</v>
      </c>
    </row>
    <row r="8" spans="1:3" ht="12">
      <c r="A8" t="s">
        <v>34</v>
      </c>
      <c r="B8" t="s">
        <v>47</v>
      </c>
      <c r="C8">
        <v>6</v>
      </c>
    </row>
    <row r="9" spans="1:3" ht="12">
      <c r="A9" t="s">
        <v>34</v>
      </c>
      <c r="B9" t="s">
        <v>47</v>
      </c>
      <c r="C9">
        <v>4</v>
      </c>
    </row>
    <row r="10" spans="1:3" ht="12">
      <c r="A10" t="s">
        <v>34</v>
      </c>
      <c r="B10" t="s">
        <v>47</v>
      </c>
      <c r="C10">
        <v>6</v>
      </c>
    </row>
    <row r="11" spans="1:3" ht="12">
      <c r="A11" t="s">
        <v>34</v>
      </c>
      <c r="B11" t="s">
        <v>47</v>
      </c>
      <c r="C11">
        <v>3</v>
      </c>
    </row>
    <row r="12" spans="1:3" ht="12">
      <c r="A12" t="s">
        <v>35</v>
      </c>
      <c r="B12" t="s">
        <v>56</v>
      </c>
      <c r="C12">
        <v>8</v>
      </c>
    </row>
    <row r="13" spans="1:3" ht="12">
      <c r="A13" t="s">
        <v>35</v>
      </c>
      <c r="B13" t="s">
        <v>56</v>
      </c>
      <c r="C13">
        <v>3</v>
      </c>
    </row>
    <row r="14" spans="1:3" ht="12">
      <c r="A14" t="s">
        <v>35</v>
      </c>
      <c r="B14" t="s">
        <v>56</v>
      </c>
      <c r="C14">
        <v>3</v>
      </c>
    </row>
    <row r="15" spans="1:3" ht="12">
      <c r="A15" t="s">
        <v>35</v>
      </c>
      <c r="B15" t="s">
        <v>56</v>
      </c>
      <c r="C15">
        <v>5</v>
      </c>
    </row>
    <row r="16" spans="1:3" ht="12">
      <c r="A16" t="s">
        <v>35</v>
      </c>
      <c r="B16" t="s">
        <v>56</v>
      </c>
      <c r="C16">
        <v>3</v>
      </c>
    </row>
    <row r="17" spans="1:3" ht="12">
      <c r="A17" t="s">
        <v>29</v>
      </c>
      <c r="B17" t="s">
        <v>36</v>
      </c>
      <c r="C17">
        <v>3</v>
      </c>
    </row>
    <row r="18" spans="1:3" ht="12">
      <c r="A18" t="s">
        <v>29</v>
      </c>
      <c r="B18" t="s">
        <v>36</v>
      </c>
      <c r="C18">
        <v>0</v>
      </c>
    </row>
    <row r="19" spans="1:3" ht="12">
      <c r="A19" t="s">
        <v>29</v>
      </c>
      <c r="B19" t="s">
        <v>36</v>
      </c>
      <c r="C19">
        <v>3</v>
      </c>
    </row>
    <row r="20" spans="1:3" ht="12">
      <c r="A20" t="s">
        <v>29</v>
      </c>
      <c r="B20" t="s">
        <v>36</v>
      </c>
      <c r="C20">
        <v>0</v>
      </c>
    </row>
    <row r="21" spans="1:3" ht="12">
      <c r="A21" t="s">
        <v>29</v>
      </c>
      <c r="B21" t="s">
        <v>36</v>
      </c>
      <c r="C21">
        <v>1</v>
      </c>
    </row>
    <row r="22" spans="1:3" ht="12">
      <c r="A22" t="s">
        <v>37</v>
      </c>
      <c r="B22" t="s">
        <v>52</v>
      </c>
      <c r="C22">
        <v>8</v>
      </c>
    </row>
    <row r="23" spans="1:3" ht="12">
      <c r="A23" t="s">
        <v>37</v>
      </c>
      <c r="B23" t="s">
        <v>52</v>
      </c>
      <c r="C23">
        <v>10</v>
      </c>
    </row>
    <row r="24" spans="1:3" ht="12">
      <c r="A24" t="s">
        <v>37</v>
      </c>
      <c r="B24" t="s">
        <v>52</v>
      </c>
      <c r="C24">
        <v>4</v>
      </c>
    </row>
    <row r="25" spans="1:3" ht="12">
      <c r="A25" t="s">
        <v>37</v>
      </c>
      <c r="B25" t="s">
        <v>52</v>
      </c>
      <c r="C25">
        <v>8</v>
      </c>
    </row>
    <row r="26" spans="1:3" ht="12">
      <c r="A26" t="s">
        <v>37</v>
      </c>
      <c r="B26" t="s">
        <v>52</v>
      </c>
      <c r="C26">
        <v>4</v>
      </c>
    </row>
    <row r="27" spans="1:3" ht="12">
      <c r="A27" t="s">
        <v>38</v>
      </c>
      <c r="B27" t="s">
        <v>49</v>
      </c>
      <c r="C27">
        <v>3</v>
      </c>
    </row>
    <row r="28" spans="1:3" ht="12">
      <c r="A28" t="s">
        <v>38</v>
      </c>
      <c r="B28" t="s">
        <v>49</v>
      </c>
      <c r="C28">
        <v>3</v>
      </c>
    </row>
    <row r="29" spans="1:3" ht="12">
      <c r="A29" t="s">
        <v>38</v>
      </c>
      <c r="B29" t="s">
        <v>49</v>
      </c>
      <c r="C29">
        <v>6</v>
      </c>
    </row>
    <row r="30" spans="1:3" ht="12">
      <c r="A30" t="s">
        <v>38</v>
      </c>
      <c r="B30" t="s">
        <v>49</v>
      </c>
      <c r="C30">
        <v>6</v>
      </c>
    </row>
    <row r="31" spans="1:3" ht="12">
      <c r="A31" t="s">
        <v>38</v>
      </c>
      <c r="B31" t="s">
        <v>49</v>
      </c>
      <c r="C31">
        <v>1</v>
      </c>
    </row>
    <row r="32" spans="1:3" ht="12">
      <c r="A32" t="s">
        <v>39</v>
      </c>
      <c r="B32" t="s">
        <v>54</v>
      </c>
      <c r="C32">
        <v>9</v>
      </c>
    </row>
    <row r="33" spans="1:3" ht="12">
      <c r="A33" t="s">
        <v>39</v>
      </c>
      <c r="B33" t="s">
        <v>54</v>
      </c>
      <c r="C33">
        <v>6</v>
      </c>
    </row>
    <row r="34" spans="1:3" ht="12">
      <c r="A34" t="s">
        <v>39</v>
      </c>
      <c r="B34" t="s">
        <v>54</v>
      </c>
      <c r="C34">
        <v>6</v>
      </c>
    </row>
    <row r="35" spans="1:3" ht="12">
      <c r="A35" t="s">
        <v>39</v>
      </c>
      <c r="B35" t="s">
        <v>54</v>
      </c>
      <c r="C35">
        <v>6</v>
      </c>
    </row>
    <row r="36" spans="1:3" ht="12">
      <c r="A36" t="s">
        <v>39</v>
      </c>
      <c r="B36" t="s">
        <v>54</v>
      </c>
      <c r="C36">
        <v>4</v>
      </c>
    </row>
    <row r="37" spans="1:3" ht="12">
      <c r="A37" t="s">
        <v>40</v>
      </c>
      <c r="B37" t="s">
        <v>57</v>
      </c>
      <c r="C37">
        <v>7</v>
      </c>
    </row>
    <row r="38" spans="1:3" ht="12">
      <c r="A38" t="s">
        <v>40</v>
      </c>
      <c r="B38" t="s">
        <v>57</v>
      </c>
      <c r="C38">
        <v>7</v>
      </c>
    </row>
    <row r="39" spans="1:3" ht="12">
      <c r="A39" t="s">
        <v>40</v>
      </c>
      <c r="B39" t="s">
        <v>57</v>
      </c>
      <c r="C39">
        <v>2</v>
      </c>
    </row>
    <row r="40" spans="1:3" ht="12">
      <c r="A40" t="s">
        <v>40</v>
      </c>
      <c r="B40" t="s">
        <v>57</v>
      </c>
      <c r="C40">
        <v>5</v>
      </c>
    </row>
    <row r="41" spans="1:3" ht="12">
      <c r="A41" t="s">
        <v>40</v>
      </c>
      <c r="B41" t="s">
        <v>57</v>
      </c>
      <c r="C41">
        <v>3</v>
      </c>
    </row>
    <row r="42" spans="1:3" ht="12">
      <c r="A42" t="s">
        <v>41</v>
      </c>
      <c r="B42" t="s">
        <v>48</v>
      </c>
      <c r="C42">
        <v>9</v>
      </c>
    </row>
    <row r="43" spans="1:3" ht="12">
      <c r="A43" t="s">
        <v>41</v>
      </c>
      <c r="B43" t="s">
        <v>48</v>
      </c>
      <c r="C43">
        <v>7</v>
      </c>
    </row>
    <row r="44" spans="1:3" ht="12">
      <c r="A44" t="s">
        <v>41</v>
      </c>
      <c r="B44" t="s">
        <v>48</v>
      </c>
      <c r="C44">
        <v>6</v>
      </c>
    </row>
    <row r="45" spans="1:3" ht="12">
      <c r="A45" t="s">
        <v>41</v>
      </c>
      <c r="B45" t="s">
        <v>48</v>
      </c>
      <c r="C45">
        <v>9</v>
      </c>
    </row>
    <row r="46" spans="1:3" ht="12">
      <c r="A46" t="s">
        <v>41</v>
      </c>
      <c r="B46" t="s">
        <v>48</v>
      </c>
      <c r="C46">
        <v>5</v>
      </c>
    </row>
    <row r="47" spans="1:3" ht="12">
      <c r="A47" t="s">
        <v>42</v>
      </c>
      <c r="B47" t="s">
        <v>51</v>
      </c>
      <c r="C47">
        <v>8</v>
      </c>
    </row>
    <row r="48" spans="1:3" ht="12">
      <c r="A48" t="s">
        <v>42</v>
      </c>
      <c r="B48" t="s">
        <v>51</v>
      </c>
      <c r="C48">
        <v>1</v>
      </c>
    </row>
    <row r="49" spans="1:3" ht="12">
      <c r="A49" t="s">
        <v>42</v>
      </c>
      <c r="B49" t="s">
        <v>51</v>
      </c>
      <c r="C49">
        <v>7</v>
      </c>
    </row>
    <row r="50" spans="1:3" ht="12">
      <c r="A50" t="s">
        <v>42</v>
      </c>
      <c r="B50" t="s">
        <v>51</v>
      </c>
      <c r="C50">
        <v>1</v>
      </c>
    </row>
    <row r="51" spans="1:3" ht="12">
      <c r="A51" t="s">
        <v>42</v>
      </c>
      <c r="B51" t="s">
        <v>51</v>
      </c>
      <c r="C51">
        <v>5</v>
      </c>
    </row>
    <row r="52" spans="1:3" ht="12">
      <c r="A52" t="s">
        <v>43</v>
      </c>
      <c r="B52" t="s">
        <v>50</v>
      </c>
      <c r="C52">
        <v>9</v>
      </c>
    </row>
    <row r="53" spans="1:3" ht="12">
      <c r="A53" t="s">
        <v>43</v>
      </c>
      <c r="B53" t="s">
        <v>50</v>
      </c>
      <c r="C53">
        <v>9</v>
      </c>
    </row>
    <row r="54" spans="1:3" ht="12">
      <c r="A54" t="s">
        <v>43</v>
      </c>
      <c r="B54" t="s">
        <v>50</v>
      </c>
      <c r="C54">
        <v>5</v>
      </c>
    </row>
    <row r="55" spans="1:3" ht="12">
      <c r="A55" t="s">
        <v>43</v>
      </c>
      <c r="B55" t="s">
        <v>50</v>
      </c>
      <c r="C55">
        <v>8</v>
      </c>
    </row>
    <row r="56" spans="1:3" ht="12">
      <c r="A56" t="s">
        <v>43</v>
      </c>
      <c r="B56" t="s">
        <v>50</v>
      </c>
      <c r="C56">
        <v>5</v>
      </c>
    </row>
    <row r="57" spans="1:3" ht="12">
      <c r="A57" t="s">
        <v>44</v>
      </c>
      <c r="B57" t="s">
        <v>53</v>
      </c>
      <c r="C57">
        <v>4</v>
      </c>
    </row>
    <row r="58" spans="1:3" ht="12">
      <c r="A58" t="s">
        <v>44</v>
      </c>
      <c r="B58" t="s">
        <v>53</v>
      </c>
      <c r="C58">
        <v>7</v>
      </c>
    </row>
    <row r="59" spans="1:3" ht="12">
      <c r="A59" t="s">
        <v>44</v>
      </c>
      <c r="B59" t="s">
        <v>53</v>
      </c>
      <c r="C59">
        <v>2</v>
      </c>
    </row>
    <row r="60" spans="1:3" ht="12">
      <c r="A60" t="s">
        <v>44</v>
      </c>
      <c r="B60" t="s">
        <v>53</v>
      </c>
      <c r="C60">
        <v>7</v>
      </c>
    </row>
    <row r="61" spans="1:3" ht="12">
      <c r="A61" t="s">
        <v>44</v>
      </c>
      <c r="B61" t="s">
        <v>53</v>
      </c>
      <c r="C61">
        <v>3</v>
      </c>
    </row>
    <row r="62" spans="1:3" ht="12">
      <c r="A62" t="s">
        <v>45</v>
      </c>
      <c r="B62" t="s">
        <v>55</v>
      </c>
      <c r="C62">
        <v>7</v>
      </c>
    </row>
    <row r="63" spans="1:3" ht="12">
      <c r="A63" t="s">
        <v>45</v>
      </c>
      <c r="B63" t="s">
        <v>55</v>
      </c>
      <c r="C63">
        <v>8</v>
      </c>
    </row>
    <row r="64" spans="1:3" ht="12">
      <c r="A64" t="s">
        <v>45</v>
      </c>
      <c r="B64" t="s">
        <v>55</v>
      </c>
      <c r="C64">
        <v>8</v>
      </c>
    </row>
    <row r="65" spans="1:3" ht="12">
      <c r="A65" t="s">
        <v>45</v>
      </c>
      <c r="B65" t="s">
        <v>55</v>
      </c>
      <c r="C65">
        <v>8</v>
      </c>
    </row>
    <row r="66" spans="1:3" ht="12">
      <c r="A66" t="s">
        <v>45</v>
      </c>
      <c r="B66" t="s">
        <v>55</v>
      </c>
      <c r="C66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pgg_home</dc:creator>
  <cp:keywords/>
  <dc:description/>
  <cp:lastModifiedBy>olivier</cp:lastModifiedBy>
  <cp:lastPrinted>2016-07-23T18:13:16Z</cp:lastPrinted>
  <dcterms:created xsi:type="dcterms:W3CDTF">2010-05-21T06:31:42Z</dcterms:created>
  <dcterms:modified xsi:type="dcterms:W3CDTF">2022-10-25T18:25:33Z</dcterms:modified>
  <cp:category/>
  <cp:version/>
  <cp:contentType/>
  <cp:contentStatus/>
</cp:coreProperties>
</file>